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 firstSheet="13" activeTab="12"/>
  </bookViews>
  <sheets>
    <sheet name="1月" sheetId="1" r:id="rId1"/>
    <sheet name="2月" sheetId="2" r:id="rId2"/>
    <sheet name="3月" sheetId="3" r:id="rId3"/>
    <sheet name="4月" sheetId="4" r:id="rId4"/>
    <sheet name="5月" sheetId="5" r:id="rId5"/>
    <sheet name="7月" sheetId="7" r:id="rId6"/>
    <sheet name="202401-03" sheetId="6" r:id="rId7"/>
    <sheet name="8月" sheetId="8" r:id="rId8"/>
    <sheet name="9月" sheetId="9" r:id="rId9"/>
    <sheet name="10月" sheetId="10" r:id="rId10"/>
    <sheet name="2022年1-9月" sheetId="11" r:id="rId11"/>
    <sheet name="11月" sheetId="12" r:id="rId12"/>
    <sheet name="202507" sheetId="22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<sst xmlns="http://schemas.openxmlformats.org/spreadsheetml/2006/main" count="221" uniqueCount="38">
  <si>
    <t>薛村镇2024年1月光伏扶贫收益分配明细表</t>
  </si>
  <si>
    <t>村名</t>
  </si>
  <si>
    <t>瓦数 （千瓦）</t>
  </si>
  <si>
    <t>占地亩数</t>
  </si>
  <si>
    <t>1月</t>
  </si>
  <si>
    <t>总金额</t>
  </si>
  <si>
    <t>备注</t>
  </si>
  <si>
    <t>军渡</t>
  </si>
  <si>
    <t>联村电站</t>
  </si>
  <si>
    <t>郝家津</t>
  </si>
  <si>
    <t>大凤山</t>
  </si>
  <si>
    <t>斜则</t>
  </si>
  <si>
    <t>焉头</t>
  </si>
  <si>
    <t>合计</t>
  </si>
  <si>
    <t>薛村镇2024年2月光伏扶贫收益分配明细表</t>
  </si>
  <si>
    <t>2月</t>
  </si>
  <si>
    <t>薛村镇2024年3月光伏扶贫收益分配明细表</t>
  </si>
  <si>
    <t>3月</t>
  </si>
  <si>
    <t>（斜则地款17000）联村电站</t>
  </si>
  <si>
    <t>薛村镇2024年4月光伏扶贫收益分配明细表</t>
  </si>
  <si>
    <t>4月</t>
  </si>
  <si>
    <t>（斜则地款18000）联村电站</t>
  </si>
  <si>
    <t>薛村镇2024年5月光伏扶贫收益分配明细表</t>
  </si>
  <si>
    <t>5月</t>
  </si>
  <si>
    <t>薛村镇2024年7月光伏扶贫收益分配明细表</t>
  </si>
  <si>
    <t>7月</t>
  </si>
  <si>
    <t>薛村镇2024年1-3月及补发之前光伏扶贫收益分配明细表</t>
  </si>
  <si>
    <t>1-3月</t>
  </si>
  <si>
    <t>薛村镇2024年8月光伏扶贫收益分配明细表</t>
  </si>
  <si>
    <t>8月</t>
  </si>
  <si>
    <t>薛村镇2024年9月光伏扶贫收益分配明细表</t>
  </si>
  <si>
    <t>9月</t>
  </si>
  <si>
    <t>薛村镇2024年10月光伏扶贫收益分配明细表</t>
  </si>
  <si>
    <t>10月</t>
  </si>
  <si>
    <t>薛村镇2022年1-9月份（补助资金）光伏扶贫收益分配明细表</t>
  </si>
  <si>
    <t>薛村镇2024年11月光伏扶贫收益分配明细表</t>
  </si>
  <si>
    <t>11月</t>
  </si>
  <si>
    <t>薛村镇2025年7月光伏扶贫收益分配明细表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</si>
</sst>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24"/>
      <color rgb="FF000000"/>
      <name val="方正小标宋简体"/>
      <charset val="134"/>
    </font>
    <font>
      <b/>
      <sz val="24"/>
      <color rgb="FF000000"/>
      <name val="仿宋"/>
      <charset val="134"/>
    </font>
    <font>
      <sz val="14"/>
      <color rgb="FF000000"/>
      <name val="宋体"/>
      <charset val="134"/>
      <scheme val="minor"/>
    </font>
    <font>
      <sz val="16"/>
      <color rgb="FF00000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6"/>
        <bgColor indexed="64"/>
      </patternFill>
    </fill>
    <fill>
      <patternFill patternType="solid">
        <fgColor rgb="FFFFE5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6" borderId="9" applyNumberFormat="0" applyAlignment="0" applyProtection="0">
      <alignment vertical="center"/>
    </xf>
    <xf numFmtId="0" fontId="16" fillId="6" borderId="8" applyNumberFormat="0" applyAlignment="0" applyProtection="0">
      <alignment vertical="center"/>
    </xf>
    <xf numFmtId="0" fontId="17" fillId="7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5" Type="http://schemas.openxmlformats.org/officeDocument/2006/relationships/sharedStrings" Target="sharedString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8"/>
  <sheetViews>
    <sheetView zoomScale="80" zoomScaleNormal="80" topLeftCell="A4" workbookViewId="0">
      <selection activeCell="D14" sqref="D14"/>
    </sheetView>
  </sheetViews>
  <sheetFormatPr defaultColWidth="9" defaultRowHeight="13.5" outlineLevelCol="5"/>
  <cols>
    <col min="1" max="1" width="19.25" style="1" customWidth="1"/>
    <col min="2" max="2" width="20" style="1" customWidth="1"/>
    <col min="3" max="3" width="18.3833333333333" style="1" customWidth="1"/>
    <col min="4" max="4" width="21.5166666666667" style="1" customWidth="1"/>
    <col min="5" max="5" width="21.9416666666667" style="1" customWidth="1"/>
    <col min="6" max="6" width="26.6583333333333" style="1" customWidth="1"/>
    <col min="7" max="16384" width="9" style="1"/>
  </cols>
  <sheetData>
    <row r="1" s="1" customFormat="1" ht="70" customHeight="1" spans="1:6">
      <c r="A1" s="2" t="s">
        <v>0</v>
      </c>
      <c r="B1" s="3"/>
      <c r="C1" s="3"/>
      <c r="D1" s="3"/>
      <c r="E1" s="3"/>
      <c r="F1" s="3"/>
    </row>
    <row r="2" s="1" customFormat="1" ht="53" customHeight="1" spans="1:6">
      <c r="A2" s="4" t="s">
        <v>1</v>
      </c>
      <c r="B2" s="5" t="s">
        <v>2</v>
      </c>
      <c r="C2" s="5" t="s">
        <v>3</v>
      </c>
      <c r="D2" s="4" t="s">
        <v>4</v>
      </c>
      <c r="E2" s="4" t="s">
        <v>5</v>
      </c>
      <c r="F2" s="4" t="s">
        <v>6</v>
      </c>
    </row>
    <row r="3" s="1" customFormat="1" ht="45" customHeight="1" spans="1:6">
      <c r="A3" s="6" t="s">
        <v>7</v>
      </c>
      <c r="B3" s="7">
        <v>100</v>
      </c>
      <c r="C3" s="7">
        <v>6</v>
      </c>
      <c r="D3" s="7">
        <v>3189.61</v>
      </c>
      <c r="E3" s="6">
        <f>SUM(D3:D4)</f>
        <v>9229.61</v>
      </c>
      <c r="F3" s="7"/>
    </row>
    <row r="4" s="1" customFormat="1" ht="45" customHeight="1" spans="1:6">
      <c r="A4" s="8"/>
      <c r="B4" s="7">
        <v>200</v>
      </c>
      <c r="C4" s="7"/>
      <c r="D4" s="9">
        <v>6040</v>
      </c>
      <c r="E4" s="8"/>
      <c r="F4" s="7" t="s">
        <v>8</v>
      </c>
    </row>
    <row r="5" s="1" customFormat="1" ht="45" customHeight="1" spans="1:6">
      <c r="A5" s="7" t="s">
        <v>9</v>
      </c>
      <c r="B5" s="7">
        <v>300</v>
      </c>
      <c r="C5" s="7"/>
      <c r="D5" s="10">
        <v>9060</v>
      </c>
      <c r="E5" s="10">
        <v>9060</v>
      </c>
      <c r="F5" s="7" t="s">
        <v>8</v>
      </c>
    </row>
    <row r="6" s="1" customFormat="1" ht="45" customHeight="1" spans="1:6">
      <c r="A6" s="7" t="s">
        <v>10</v>
      </c>
      <c r="B6" s="7">
        <v>200</v>
      </c>
      <c r="C6" s="7">
        <v>7</v>
      </c>
      <c r="D6" s="7">
        <v>7582.09</v>
      </c>
      <c r="E6" s="7">
        <v>7582.09</v>
      </c>
      <c r="F6" s="7"/>
    </row>
    <row r="7" s="1" customFormat="1" ht="45" customHeight="1" spans="1:6">
      <c r="A7" s="7" t="s">
        <v>11</v>
      </c>
      <c r="B7" s="7">
        <v>200</v>
      </c>
      <c r="C7" s="7">
        <v>70</v>
      </c>
      <c r="D7" s="10">
        <v>6042.13</v>
      </c>
      <c r="E7" s="10">
        <v>6042.13</v>
      </c>
      <c r="F7" s="11" t="s">
        <v>8</v>
      </c>
    </row>
    <row r="8" s="1" customFormat="1" ht="45" customHeight="1" spans="1:6">
      <c r="A8" s="7" t="s">
        <v>12</v>
      </c>
      <c r="B8" s="7">
        <v>100</v>
      </c>
      <c r="C8" s="7"/>
      <c r="D8" s="10">
        <v>3020</v>
      </c>
      <c r="E8" s="10">
        <v>3020</v>
      </c>
      <c r="F8" s="7" t="s">
        <v>8</v>
      </c>
    </row>
    <row r="9" s="1" customFormat="1" ht="45" customHeight="1" spans="1:6">
      <c r="A9" s="7" t="s">
        <v>13</v>
      </c>
      <c r="B9" s="7">
        <f>SUM(B3:B8)</f>
        <v>1100</v>
      </c>
      <c r="C9" s="7">
        <f>SUM(C3:C8)</f>
        <v>83</v>
      </c>
      <c r="D9" s="12">
        <f>SUM(D3:D8)</f>
        <v>34933.83</v>
      </c>
      <c r="E9" s="12">
        <f>SUM(E3:E8)</f>
        <v>34933.83</v>
      </c>
      <c r="F9" s="7"/>
    </row>
    <row r="12" spans="4:4">
      <c r="D12" s="1">
        <v>3498.75</v>
      </c>
    </row>
    <row r="13" spans="4:4">
      <c r="D13" s="1">
        <v>20663.38</v>
      </c>
    </row>
    <row r="14" spans="4:4">
      <c r="D14" s="1">
        <f>SUM(D12:D13)</f>
        <v>24162.13</v>
      </c>
    </row>
    <row r="15" spans="4:5">
      <c r="D15" s="1">
        <f>D14/8</f>
        <v>3020.26625</v>
      </c>
      <c r="E15" s="1">
        <v>3020</v>
      </c>
    </row>
    <row r="16" spans="5:5">
      <c r="E16" s="1">
        <f>E15*2</f>
        <v>6040</v>
      </c>
    </row>
    <row r="17" spans="5:5">
      <c r="E17" s="1">
        <f>E15*3</f>
        <v>9060</v>
      </c>
    </row>
    <row r="18" spans="5:5">
      <c r="E18" s="1">
        <f>D14-E15-E16-E17</f>
        <v>6042.13</v>
      </c>
    </row>
  </sheetData>
  <mergeCells count="3">
    <mergeCell ref="A1:F1"/>
    <mergeCell ref="A3:A4"/>
    <mergeCell ref="E3:E4"/>
  </mergeCells>
  <pageMargins left="0.75" right="0.75" top="1" bottom="1" header="0.5" footer="0.5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8"/>
  <sheetViews>
    <sheetView workbookViewId="0">
      <selection activeCell="A1" sqref="$A1:$XFD1048576"/>
    </sheetView>
  </sheetViews>
  <sheetFormatPr defaultColWidth="9" defaultRowHeight="13.5" outlineLevelCol="5"/>
  <cols>
    <col min="1" max="1" width="19.25" style="1" customWidth="1"/>
    <col min="2" max="2" width="20" style="1" customWidth="1"/>
    <col min="3" max="3" width="18.3833333333333" style="1" customWidth="1"/>
    <col min="4" max="4" width="21.5166666666667" style="1" customWidth="1"/>
    <col min="5" max="5" width="21.9416666666667" style="1" customWidth="1"/>
    <col min="6" max="6" width="26.6583333333333" style="1" customWidth="1"/>
    <col min="7" max="16384" width="9" style="1"/>
  </cols>
  <sheetData>
    <row r="1" s="1" customFormat="1" ht="70" customHeight="1" spans="1:6">
      <c r="A1" s="2" t="s">
        <v>32</v>
      </c>
      <c r="B1" s="3"/>
      <c r="C1" s="3"/>
      <c r="D1" s="3"/>
      <c r="E1" s="3"/>
      <c r="F1" s="3"/>
    </row>
    <row r="2" s="1" customFormat="1" ht="53" customHeight="1" spans="1:6">
      <c r="A2" s="4" t="s">
        <v>1</v>
      </c>
      <c r="B2" s="5" t="s">
        <v>2</v>
      </c>
      <c r="C2" s="5" t="s">
        <v>3</v>
      </c>
      <c r="D2" s="4" t="s">
        <v>33</v>
      </c>
      <c r="E2" s="4" t="s">
        <v>5</v>
      </c>
      <c r="F2" s="4" t="s">
        <v>6</v>
      </c>
    </row>
    <row r="3" s="1" customFormat="1" ht="45" customHeight="1" spans="1:6">
      <c r="A3" s="6" t="s">
        <v>7</v>
      </c>
      <c r="B3" s="7">
        <v>100</v>
      </c>
      <c r="C3" s="7">
        <v>6</v>
      </c>
      <c r="D3" s="7">
        <v>3295.09</v>
      </c>
      <c r="E3" s="6">
        <f>D3+D4</f>
        <v>9619.09</v>
      </c>
      <c r="F3" s="7"/>
    </row>
    <row r="4" s="1" customFormat="1" ht="45" customHeight="1" spans="1:6">
      <c r="A4" s="8"/>
      <c r="B4" s="7">
        <v>200</v>
      </c>
      <c r="C4" s="7"/>
      <c r="D4" s="9">
        <v>6324</v>
      </c>
      <c r="E4" s="8"/>
      <c r="F4" s="7" t="s">
        <v>8</v>
      </c>
    </row>
    <row r="5" s="1" customFormat="1" ht="45" customHeight="1" spans="1:6">
      <c r="A5" s="7" t="s">
        <v>9</v>
      </c>
      <c r="B5" s="7">
        <v>300</v>
      </c>
      <c r="C5" s="7"/>
      <c r="D5" s="10">
        <v>9486</v>
      </c>
      <c r="E5" s="10">
        <v>9486</v>
      </c>
      <c r="F5" s="7" t="s">
        <v>8</v>
      </c>
    </row>
    <row r="6" s="1" customFormat="1" ht="45" customHeight="1" spans="1:6">
      <c r="A6" s="7" t="s">
        <v>10</v>
      </c>
      <c r="B6" s="7">
        <v>200</v>
      </c>
      <c r="C6" s="7">
        <v>7</v>
      </c>
      <c r="D6" s="7">
        <v>6957.01</v>
      </c>
      <c r="E6" s="7">
        <v>6957.01</v>
      </c>
      <c r="F6" s="7"/>
    </row>
    <row r="7" s="1" customFormat="1" ht="45" customHeight="1" spans="1:6">
      <c r="A7" s="7" t="s">
        <v>11</v>
      </c>
      <c r="B7" s="7">
        <v>200</v>
      </c>
      <c r="C7" s="7">
        <v>70</v>
      </c>
      <c r="D7" s="10">
        <v>6331.92</v>
      </c>
      <c r="E7" s="10">
        <v>6331.92</v>
      </c>
      <c r="F7" s="11" t="s">
        <v>8</v>
      </c>
    </row>
    <row r="8" s="1" customFormat="1" ht="45" customHeight="1" spans="1:6">
      <c r="A8" s="7" t="s">
        <v>12</v>
      </c>
      <c r="B8" s="7">
        <v>100</v>
      </c>
      <c r="C8" s="7"/>
      <c r="D8" s="10">
        <v>3162</v>
      </c>
      <c r="E8" s="10">
        <v>3162</v>
      </c>
      <c r="F8" s="7" t="s">
        <v>8</v>
      </c>
    </row>
    <row r="9" s="1" customFormat="1" ht="45" customHeight="1" spans="1:6">
      <c r="A9" s="7" t="s">
        <v>13</v>
      </c>
      <c r="B9" s="7">
        <f>SUM(B3:B8)</f>
        <v>1100</v>
      </c>
      <c r="C9" s="7">
        <f>SUM(C3:C8)</f>
        <v>83</v>
      </c>
      <c r="D9" s="12">
        <f>SUM(D3:D8)</f>
        <v>35556.02</v>
      </c>
      <c r="E9" s="12">
        <f>SUM(E3:E8)</f>
        <v>35556.02</v>
      </c>
      <c r="F9" s="7"/>
    </row>
    <row r="13" s="1" customFormat="1" spans="4:4">
      <c r="D13" s="1">
        <v>3316.97</v>
      </c>
    </row>
    <row r="14" s="1" customFormat="1" spans="4:4">
      <c r="D14" s="1">
        <v>21986.95</v>
      </c>
    </row>
    <row r="15" s="1" customFormat="1" spans="4:6">
      <c r="D15" s="1">
        <f>SUM(D13:D14)</f>
        <v>25303.92</v>
      </c>
      <c r="E15" s="1">
        <f>D15/8</f>
        <v>3162.99</v>
      </c>
      <c r="F15" s="1">
        <v>3162</v>
      </c>
    </row>
    <row r="16" s="1" customFormat="1" spans="6:6">
      <c r="F16" s="1">
        <f>F15*2</f>
        <v>6324</v>
      </c>
    </row>
    <row r="17" s="1" customFormat="1" spans="6:6">
      <c r="F17" s="1">
        <f>F15*3</f>
        <v>9486</v>
      </c>
    </row>
    <row r="18" s="1" customFormat="1" spans="6:6">
      <c r="F18" s="1">
        <f>D15-F15-F16-F17</f>
        <v>6331.92</v>
      </c>
    </row>
  </sheetData>
  <mergeCells count="3">
    <mergeCell ref="A1:F1"/>
    <mergeCell ref="A3:A4"/>
    <mergeCell ref="E3:E4"/>
  </mergeCells>
  <pageMargins left="0.75" right="0.75" top="1" bottom="1" header="0.5" footer="0.5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8"/>
  <sheetViews>
    <sheetView workbookViewId="0">
      <selection activeCell="E3" sqref="E3:E4"/>
    </sheetView>
  </sheetViews>
  <sheetFormatPr defaultColWidth="9" defaultRowHeight="13.5" outlineLevelCol="5"/>
  <cols>
    <col min="1" max="1" width="19.25" style="1" customWidth="1"/>
    <col min="2" max="2" width="20" style="1" customWidth="1"/>
    <col min="3" max="3" width="18.3833333333333" style="1" customWidth="1"/>
    <col min="4" max="4" width="21.5166666666667" style="1" customWidth="1"/>
    <col min="5" max="5" width="21.9416666666667" style="1" customWidth="1"/>
    <col min="6" max="6" width="26.6583333333333" style="1" customWidth="1"/>
    <col min="7" max="16384" width="9" style="1"/>
  </cols>
  <sheetData>
    <row r="1" s="1" customFormat="1" ht="70" customHeight="1" spans="1:6">
      <c r="A1" s="2" t="s">
        <v>34</v>
      </c>
      <c r="B1" s="3"/>
      <c r="C1" s="3"/>
      <c r="D1" s="3"/>
      <c r="E1" s="3"/>
      <c r="F1" s="3"/>
    </row>
    <row r="2" s="1" customFormat="1" ht="53" customHeight="1" spans="1:6">
      <c r="A2" s="4" t="s">
        <v>1</v>
      </c>
      <c r="B2" s="5" t="s">
        <v>2</v>
      </c>
      <c r="C2" s="5" t="s">
        <v>3</v>
      </c>
      <c r="D2" s="4" t="s">
        <v>33</v>
      </c>
      <c r="E2" s="4" t="s">
        <v>5</v>
      </c>
      <c r="F2" s="4" t="s">
        <v>6</v>
      </c>
    </row>
    <row r="3" s="1" customFormat="1" ht="45" customHeight="1" spans="1:6">
      <c r="A3" s="6" t="s">
        <v>7</v>
      </c>
      <c r="B3" s="7">
        <v>100</v>
      </c>
      <c r="C3" s="7">
        <v>6</v>
      </c>
      <c r="D3" s="7">
        <v>46751.85</v>
      </c>
      <c r="E3" s="6">
        <f>D3+D4</f>
        <v>140403.85</v>
      </c>
      <c r="F3" s="7"/>
    </row>
    <row r="4" s="1" customFormat="1" ht="45" customHeight="1" spans="1:6">
      <c r="A4" s="8"/>
      <c r="B4" s="7">
        <v>200</v>
      </c>
      <c r="C4" s="7"/>
      <c r="D4" s="9">
        <v>93652</v>
      </c>
      <c r="E4" s="8"/>
      <c r="F4" s="7" t="s">
        <v>8</v>
      </c>
    </row>
    <row r="5" s="1" customFormat="1" ht="45" customHeight="1" spans="1:6">
      <c r="A5" s="7" t="s">
        <v>9</v>
      </c>
      <c r="B5" s="7">
        <v>300</v>
      </c>
      <c r="C5" s="7"/>
      <c r="D5" s="10">
        <v>140478</v>
      </c>
      <c r="E5" s="10">
        <v>140478</v>
      </c>
      <c r="F5" s="7" t="s">
        <v>8</v>
      </c>
    </row>
    <row r="6" s="1" customFormat="1" ht="45" customHeight="1" spans="1:6">
      <c r="A6" s="7" t="s">
        <v>10</v>
      </c>
      <c r="B6" s="7">
        <v>200</v>
      </c>
      <c r="C6" s="7">
        <v>7</v>
      </c>
      <c r="D6" s="7">
        <v>100914.71</v>
      </c>
      <c r="E6" s="7">
        <v>100914.71</v>
      </c>
      <c r="F6" s="7"/>
    </row>
    <row r="7" s="1" customFormat="1" ht="45" customHeight="1" spans="1:6">
      <c r="A7" s="7" t="s">
        <v>11</v>
      </c>
      <c r="B7" s="7">
        <v>200</v>
      </c>
      <c r="C7" s="7">
        <v>70</v>
      </c>
      <c r="D7" s="10">
        <v>93653.14</v>
      </c>
      <c r="E7" s="10">
        <v>93653.14</v>
      </c>
      <c r="F7" s="11" t="s">
        <v>8</v>
      </c>
    </row>
    <row r="8" s="1" customFormat="1" ht="45" customHeight="1" spans="1:6">
      <c r="A8" s="7" t="s">
        <v>12</v>
      </c>
      <c r="B8" s="7">
        <v>100</v>
      </c>
      <c r="C8" s="7"/>
      <c r="D8" s="10">
        <v>46826</v>
      </c>
      <c r="E8" s="10">
        <v>46826</v>
      </c>
      <c r="F8" s="7" t="s">
        <v>8</v>
      </c>
    </row>
    <row r="9" s="1" customFormat="1" ht="45" customHeight="1" spans="1:6">
      <c r="A9" s="7" t="s">
        <v>13</v>
      </c>
      <c r="B9" s="7">
        <f>SUM(B3:B8)</f>
        <v>1100</v>
      </c>
      <c r="C9" s="7">
        <f>SUM(C3:C8)</f>
        <v>83</v>
      </c>
      <c r="D9" s="12">
        <f>SUM(D3:D8)</f>
        <v>522275.7</v>
      </c>
      <c r="E9" s="12">
        <f>SUM(E3:E8)</f>
        <v>522275.7</v>
      </c>
      <c r="F9" s="7"/>
    </row>
    <row r="13" s="1" customFormat="1" spans="4:4">
      <c r="D13" s="1">
        <v>49983.77</v>
      </c>
    </row>
    <row r="14" s="1" customFormat="1" spans="4:4">
      <c r="D14" s="1">
        <v>324625.37</v>
      </c>
    </row>
    <row r="15" s="1" customFormat="1" spans="4:6">
      <c r="D15" s="1">
        <f>SUM(D13:D14)</f>
        <v>374609.14</v>
      </c>
      <c r="E15" s="1">
        <f>D15/8</f>
        <v>46826.1425</v>
      </c>
      <c r="F15" s="1">
        <v>46826</v>
      </c>
    </row>
    <row r="16" s="1" customFormat="1" spans="6:6">
      <c r="F16" s="1">
        <f>F15*2</f>
        <v>93652</v>
      </c>
    </row>
    <row r="17" s="1" customFormat="1" spans="6:6">
      <c r="F17" s="1">
        <f>F15*3</f>
        <v>140478</v>
      </c>
    </row>
    <row r="18" s="1" customFormat="1" spans="6:6">
      <c r="F18" s="1">
        <f>D15-F15-F16-F17</f>
        <v>93653.14</v>
      </c>
    </row>
  </sheetData>
  <mergeCells count="3">
    <mergeCell ref="A1:F1"/>
    <mergeCell ref="A3:A4"/>
    <mergeCell ref="E3:E4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8"/>
  <sheetViews>
    <sheetView zoomScale="80" zoomScaleNormal="80" workbookViewId="0">
      <selection activeCell="A1" sqref="$A1:$XFD1048576"/>
    </sheetView>
  </sheetViews>
  <sheetFormatPr defaultColWidth="9" defaultRowHeight="13.5" outlineLevelCol="5"/>
  <cols>
    <col min="1" max="1" width="19.25" style="1" customWidth="1"/>
    <col min="2" max="2" width="20" style="1" customWidth="1"/>
    <col min="3" max="3" width="18.3833333333333" style="1" customWidth="1"/>
    <col min="4" max="4" width="21.5166666666667" style="1" customWidth="1"/>
    <col min="5" max="5" width="21.9416666666667" style="1" customWidth="1"/>
    <col min="6" max="6" width="26.6583333333333" style="1" customWidth="1"/>
    <col min="7" max="16384" width="9" style="1"/>
  </cols>
  <sheetData>
    <row r="1" s="1" customFormat="1" ht="70" customHeight="1" spans="1:6">
      <c r="A1" s="2" t="s">
        <v>35</v>
      </c>
      <c r="B1" s="3"/>
      <c r="C1" s="3"/>
      <c r="D1" s="3"/>
      <c r="E1" s="3"/>
      <c r="F1" s="3"/>
    </row>
    <row r="2" s="1" customFormat="1" ht="53" customHeight="1" spans="1:6">
      <c r="A2" s="4" t="s">
        <v>1</v>
      </c>
      <c r="B2" s="5" t="s">
        <v>2</v>
      </c>
      <c r="C2" s="5" t="s">
        <v>3</v>
      </c>
      <c r="D2" s="4" t="s">
        <v>36</v>
      </c>
      <c r="E2" s="4" t="s">
        <v>5</v>
      </c>
      <c r="F2" s="4" t="s">
        <v>6</v>
      </c>
    </row>
    <row r="3" s="1" customFormat="1" ht="45" customHeight="1" spans="1:6">
      <c r="A3" s="6" t="s">
        <v>7</v>
      </c>
      <c r="B3" s="7">
        <v>100</v>
      </c>
      <c r="C3" s="7">
        <v>6</v>
      </c>
      <c r="D3" s="7">
        <v>2238.15</v>
      </c>
      <c r="E3" s="6">
        <f>D3+D4</f>
        <v>6676.15</v>
      </c>
      <c r="F3" s="7"/>
    </row>
    <row r="4" s="1" customFormat="1" ht="45" customHeight="1" spans="1:6">
      <c r="A4" s="8"/>
      <c r="B4" s="7">
        <v>200</v>
      </c>
      <c r="C4" s="7"/>
      <c r="D4" s="9">
        <v>4438</v>
      </c>
      <c r="E4" s="8"/>
      <c r="F4" s="7" t="s">
        <v>8</v>
      </c>
    </row>
    <row r="5" s="1" customFormat="1" ht="45" customHeight="1" spans="1:6">
      <c r="A5" s="7" t="s">
        <v>9</v>
      </c>
      <c r="B5" s="7">
        <v>300</v>
      </c>
      <c r="C5" s="7"/>
      <c r="D5" s="10">
        <v>6657</v>
      </c>
      <c r="E5" s="10">
        <v>6657</v>
      </c>
      <c r="F5" s="7" t="s">
        <v>8</v>
      </c>
    </row>
    <row r="6" s="1" customFormat="1" ht="45" customHeight="1" spans="1:6">
      <c r="A6" s="7" t="s">
        <v>10</v>
      </c>
      <c r="B6" s="7">
        <v>200</v>
      </c>
      <c r="C6" s="7">
        <v>7</v>
      </c>
      <c r="D6" s="7">
        <v>4972.51</v>
      </c>
      <c r="E6" s="7">
        <v>4972.51</v>
      </c>
      <c r="F6" s="7"/>
    </row>
    <row r="7" s="1" customFormat="1" ht="45" customHeight="1" spans="1:6">
      <c r="A7" s="7" t="s">
        <v>11</v>
      </c>
      <c r="B7" s="7">
        <v>200</v>
      </c>
      <c r="C7" s="7">
        <v>70</v>
      </c>
      <c r="D7" s="10">
        <v>4439.8</v>
      </c>
      <c r="E7" s="10">
        <v>4439.8</v>
      </c>
      <c r="F7" s="11" t="s">
        <v>8</v>
      </c>
    </row>
    <row r="8" s="1" customFormat="1" ht="45" customHeight="1" spans="1:6">
      <c r="A8" s="7" t="s">
        <v>12</v>
      </c>
      <c r="B8" s="7">
        <v>100</v>
      </c>
      <c r="C8" s="7"/>
      <c r="D8" s="10">
        <v>2219</v>
      </c>
      <c r="E8" s="10">
        <v>2219</v>
      </c>
      <c r="F8" s="7" t="s">
        <v>8</v>
      </c>
    </row>
    <row r="9" s="1" customFormat="1" ht="45" customHeight="1" spans="1:6">
      <c r="A9" s="7" t="s">
        <v>13</v>
      </c>
      <c r="B9" s="7">
        <f>SUM(B3:B8)</f>
        <v>1100</v>
      </c>
      <c r="C9" s="7">
        <f>SUM(C3:C8)</f>
        <v>83</v>
      </c>
      <c r="D9" s="12">
        <f>SUM(D3:D8)</f>
        <v>24964.46</v>
      </c>
      <c r="E9" s="12">
        <f>SUM(E3:E8)</f>
        <v>24964.46</v>
      </c>
      <c r="F9" s="7"/>
    </row>
    <row r="13" s="1" customFormat="1" spans="4:4">
      <c r="D13" s="1">
        <v>2349.54</v>
      </c>
    </row>
    <row r="14" s="1" customFormat="1" spans="4:4">
      <c r="D14" s="1">
        <v>15404.26</v>
      </c>
    </row>
    <row r="15" s="1" customFormat="1" spans="4:6">
      <c r="D15" s="1">
        <f>SUM(D13:D14)</f>
        <v>17753.8</v>
      </c>
      <c r="E15" s="1">
        <f>D15/8</f>
        <v>2219.225</v>
      </c>
      <c r="F15" s="1">
        <v>2219</v>
      </c>
    </row>
    <row r="16" s="1" customFormat="1" spans="6:6">
      <c r="F16" s="1">
        <f>F15*2</f>
        <v>4438</v>
      </c>
    </row>
    <row r="17" s="1" customFormat="1" spans="6:6">
      <c r="F17" s="1">
        <f>F15*3</f>
        <v>6657</v>
      </c>
    </row>
    <row r="18" s="1" customFormat="1" spans="6:6">
      <c r="F18" s="1">
        <f>D15-F15-F16-F17</f>
        <v>4439.8</v>
      </c>
    </row>
  </sheetData>
  <mergeCells count="3">
    <mergeCell ref="A1:F1"/>
    <mergeCell ref="A3:A4"/>
    <mergeCell ref="E3:E4"/>
  </mergeCells>
  <pageMargins left="0.75" right="0.75" top="1" bottom="1" header="0.5" footer="0.5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9"/>
  <sheetViews>
    <sheetView tabSelected="1" workbookViewId="0">
      <selection activeCell="D12" sqref="D12:F20"/>
    </sheetView>
  </sheetViews>
  <sheetFormatPr defaultColWidth="9" defaultRowHeight="13.5" outlineLevelCol="5"/>
  <cols>
    <col min="1" max="1" width="19.25" style="1" customWidth="1"/>
    <col min="2" max="2" width="20" style="1" customWidth="1"/>
    <col min="3" max="3" width="18.3833333333333" style="1" customWidth="1"/>
    <col min="4" max="4" width="21.5166666666667" style="1" customWidth="1"/>
    <col min="5" max="5" width="21.9416666666667" style="1" customWidth="1"/>
    <col min="6" max="6" width="26.6583333333333" style="1" customWidth="1"/>
    <col min="7" max="16384" width="9" style="1"/>
  </cols>
  <sheetData>
    <row r="1" s="1" customFormat="1" ht="70" customHeight="1" spans="1:6">
      <c r="A1" s="2" t="s">
        <v>37</v>
      </c>
      <c r="B1" s="3"/>
      <c r="C1" s="3"/>
      <c r="D1" s="3"/>
      <c r="E1" s="3"/>
      <c r="F1" s="3"/>
    </row>
    <row r="2" s="1" customFormat="1" ht="53" customHeight="1" spans="1:6">
      <c r="A2" s="4" t="s">
        <v>1</v>
      </c>
      <c r="B2" s="5" t="s">
        <v>2</v>
      </c>
      <c r="C2" s="5" t="s">
        <v>3</v>
      </c>
      <c r="D2" s="4" t="s">
        <v>25</v>
      </c>
      <c r="E2" s="4" t="s">
        <v>5</v>
      </c>
      <c r="F2" s="4" t="s">
        <v>6</v>
      </c>
    </row>
    <row r="3" s="1" customFormat="1" ht="45" customHeight="1" spans="1:6">
      <c r="A3" s="6" t="s">
        <v>7</v>
      </c>
      <c r="B3" s="7">
        <v>100</v>
      </c>
      <c r="C3" s="7">
        <v>6</v>
      </c>
      <c r="D3" s="7">
        <v>3855.26</v>
      </c>
      <c r="E3" s="6">
        <f>D3+D4</f>
        <v>10967.26</v>
      </c>
      <c r="F3" s="7"/>
    </row>
    <row r="4" s="1" customFormat="1" ht="45" customHeight="1" spans="1:6">
      <c r="A4" s="8"/>
      <c r="B4" s="7">
        <v>200</v>
      </c>
      <c r="C4" s="7"/>
      <c r="D4" s="9">
        <v>7112</v>
      </c>
      <c r="E4" s="8"/>
      <c r="F4" s="7" t="s">
        <v>8</v>
      </c>
    </row>
    <row r="5" s="1" customFormat="1" ht="45" customHeight="1" spans="1:6">
      <c r="A5" s="7" t="s">
        <v>9</v>
      </c>
      <c r="B5" s="7">
        <v>300</v>
      </c>
      <c r="C5" s="7"/>
      <c r="D5" s="10">
        <v>10668</v>
      </c>
      <c r="E5" s="10">
        <v>10668</v>
      </c>
      <c r="F5" s="7" t="s">
        <v>8</v>
      </c>
    </row>
    <row r="6" s="1" customFormat="1" ht="45" customHeight="1" spans="1:6">
      <c r="A6" s="7" t="s">
        <v>10</v>
      </c>
      <c r="B6" s="7">
        <v>200</v>
      </c>
      <c r="C6" s="7">
        <v>7</v>
      </c>
      <c r="D6" s="7">
        <v>7282.62</v>
      </c>
      <c r="E6" s="7">
        <v>7282.62</v>
      </c>
      <c r="F6" s="7"/>
    </row>
    <row r="7" s="1" customFormat="1" ht="45" customHeight="1" spans="1:6">
      <c r="A7" s="7" t="s">
        <v>11</v>
      </c>
      <c r="B7" s="7">
        <v>200</v>
      </c>
      <c r="C7" s="7">
        <v>74.475</v>
      </c>
      <c r="D7" s="10">
        <v>7115.06</v>
      </c>
      <c r="E7" s="10">
        <v>7115.06</v>
      </c>
      <c r="F7" s="11" t="s">
        <v>8</v>
      </c>
    </row>
    <row r="8" s="1" customFormat="1" ht="45" customHeight="1" spans="1:6">
      <c r="A8" s="7" t="s">
        <v>12</v>
      </c>
      <c r="B8" s="7">
        <v>100</v>
      </c>
      <c r="C8" s="7"/>
      <c r="D8" s="10">
        <v>3556</v>
      </c>
      <c r="E8" s="10">
        <v>3556</v>
      </c>
      <c r="F8" s="7" t="s">
        <v>8</v>
      </c>
    </row>
    <row r="9" s="1" customFormat="1" ht="45" customHeight="1" spans="1:6">
      <c r="A9" s="7" t="s">
        <v>13</v>
      </c>
      <c r="B9" s="7">
        <f>SUM(B3:B8)</f>
        <v>1100</v>
      </c>
      <c r="C9" s="7">
        <f>SUM(C3:C8)</f>
        <v>87.475</v>
      </c>
      <c r="D9" s="12">
        <f>SUM(D3:D8)</f>
        <v>39588.94</v>
      </c>
      <c r="E9" s="12">
        <f>SUM(E3:E8)</f>
        <v>39588.94</v>
      </c>
      <c r="F9" s="7"/>
    </row>
  </sheetData>
  <mergeCells count="3">
    <mergeCell ref="A1:F1"/>
    <mergeCell ref="A3:A4"/>
    <mergeCell ref="E3:E4"/>
  </mergeCell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8"/>
  <sheetViews>
    <sheetView zoomScale="80" zoomScaleNormal="80" workbookViewId="0">
      <selection activeCell="A1" sqref="$A1:$XFD1048576"/>
    </sheetView>
  </sheetViews>
  <sheetFormatPr defaultColWidth="9" defaultRowHeight="13.5" outlineLevelCol="5"/>
  <cols>
    <col min="1" max="1" width="19.25" style="1" customWidth="1"/>
    <col min="2" max="2" width="20" style="1" customWidth="1"/>
    <col min="3" max="3" width="18.3833333333333" style="1" customWidth="1"/>
    <col min="4" max="4" width="21.5166666666667" style="1" customWidth="1"/>
    <col min="5" max="5" width="21.9416666666667" style="1" customWidth="1"/>
    <col min="6" max="6" width="26.6583333333333" style="1" customWidth="1"/>
    <col min="7" max="16384" width="9" style="1"/>
  </cols>
  <sheetData>
    <row r="1" s="1" customFormat="1" ht="70" customHeight="1" spans="1:6">
      <c r="A1" s="2" t="s">
        <v>14</v>
      </c>
      <c r="B1" s="3"/>
      <c r="C1" s="3"/>
      <c r="D1" s="3"/>
      <c r="E1" s="3"/>
      <c r="F1" s="3"/>
    </row>
    <row r="2" s="1" customFormat="1" ht="53" customHeight="1" spans="1:6">
      <c r="A2" s="4" t="s">
        <v>1</v>
      </c>
      <c r="B2" s="5" t="s">
        <v>2</v>
      </c>
      <c r="C2" s="5" t="s">
        <v>3</v>
      </c>
      <c r="D2" s="4" t="s">
        <v>15</v>
      </c>
      <c r="E2" s="4" t="s">
        <v>5</v>
      </c>
      <c r="F2" s="4" t="s">
        <v>6</v>
      </c>
    </row>
    <row r="3" s="1" customFormat="1" ht="45" customHeight="1" spans="1:6">
      <c r="A3" s="6" t="s">
        <v>7</v>
      </c>
      <c r="B3" s="7">
        <v>100</v>
      </c>
      <c r="C3" s="7">
        <v>6</v>
      </c>
      <c r="D3" s="7">
        <v>2571.29</v>
      </c>
      <c r="E3" s="6">
        <f>D3+D4</f>
        <v>7661.29</v>
      </c>
      <c r="F3" s="7"/>
    </row>
    <row r="4" s="1" customFormat="1" ht="45" customHeight="1" spans="1:6">
      <c r="A4" s="8"/>
      <c r="B4" s="7">
        <v>200</v>
      </c>
      <c r="C4" s="7"/>
      <c r="D4" s="9">
        <v>5090</v>
      </c>
      <c r="E4" s="8"/>
      <c r="F4" s="7" t="s">
        <v>8</v>
      </c>
    </row>
    <row r="5" s="1" customFormat="1" ht="45" customHeight="1" spans="1:6">
      <c r="A5" s="7" t="s">
        <v>9</v>
      </c>
      <c r="B5" s="7">
        <v>300</v>
      </c>
      <c r="C5" s="7"/>
      <c r="D5" s="10">
        <v>7635</v>
      </c>
      <c r="E5" s="10">
        <v>7635</v>
      </c>
      <c r="F5" s="7" t="s">
        <v>8</v>
      </c>
    </row>
    <row r="6" s="1" customFormat="1" ht="45" customHeight="1" spans="1:6">
      <c r="A6" s="7" t="s">
        <v>10</v>
      </c>
      <c r="B6" s="7">
        <v>200</v>
      </c>
      <c r="C6" s="7">
        <v>7</v>
      </c>
      <c r="D6" s="7">
        <v>5411.14</v>
      </c>
      <c r="E6" s="7">
        <v>5411.14</v>
      </c>
      <c r="F6" s="7"/>
    </row>
    <row r="7" s="1" customFormat="1" ht="45" customHeight="1" spans="1:6">
      <c r="A7" s="7" t="s">
        <v>11</v>
      </c>
      <c r="B7" s="7">
        <v>200</v>
      </c>
      <c r="C7" s="7">
        <v>70</v>
      </c>
      <c r="D7" s="10">
        <v>5093.59</v>
      </c>
      <c r="E7" s="10">
        <v>5093.59</v>
      </c>
      <c r="F7" s="11" t="s">
        <v>8</v>
      </c>
    </row>
    <row r="8" s="1" customFormat="1" ht="45" customHeight="1" spans="1:6">
      <c r="A8" s="7" t="s">
        <v>12</v>
      </c>
      <c r="B8" s="7">
        <v>100</v>
      </c>
      <c r="C8" s="7"/>
      <c r="D8" s="10">
        <v>2545</v>
      </c>
      <c r="E8" s="10">
        <v>2545</v>
      </c>
      <c r="F8" s="7" t="s">
        <v>8</v>
      </c>
    </row>
    <row r="9" s="1" customFormat="1" ht="45" customHeight="1" spans="1:6">
      <c r="A9" s="7" t="s">
        <v>13</v>
      </c>
      <c r="B9" s="7">
        <f>SUM(B3:B8)</f>
        <v>1100</v>
      </c>
      <c r="C9" s="7">
        <f>SUM(C3:C8)</f>
        <v>83</v>
      </c>
      <c r="D9" s="12">
        <f>SUM(D3:D8)</f>
        <v>28346.02</v>
      </c>
      <c r="E9" s="12">
        <f>SUM(E3:E8)</f>
        <v>28346.02</v>
      </c>
      <c r="F9" s="7"/>
    </row>
    <row r="12" s="1" customFormat="1" spans="4:4">
      <c r="D12" s="1">
        <v>2651.23</v>
      </c>
    </row>
    <row r="13" s="1" customFormat="1" spans="4:4">
      <c r="D13" s="1">
        <v>17712.36</v>
      </c>
    </row>
    <row r="14" s="1" customFormat="1" spans="4:4">
      <c r="D14" s="1">
        <f>SUM(D12:D13)</f>
        <v>20363.59</v>
      </c>
    </row>
    <row r="15" s="1" customFormat="1" spans="4:5">
      <c r="D15" s="1">
        <f>D14/8</f>
        <v>2545.44875</v>
      </c>
      <c r="E15" s="1">
        <v>2545</v>
      </c>
    </row>
    <row r="16" s="1" customFormat="1" spans="5:5">
      <c r="E16" s="1">
        <f>E15*2</f>
        <v>5090</v>
      </c>
    </row>
    <row r="17" s="1" customFormat="1" spans="5:5">
      <c r="E17" s="1">
        <f>E15*3</f>
        <v>7635</v>
      </c>
    </row>
    <row r="18" s="1" customFormat="1" spans="5:5">
      <c r="E18" s="1">
        <f>D14-E15-E16-E17</f>
        <v>5093.59</v>
      </c>
    </row>
  </sheetData>
  <mergeCells count="3">
    <mergeCell ref="A1:F1"/>
    <mergeCell ref="A3:A4"/>
    <mergeCell ref="E3:E4"/>
  </mergeCells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9"/>
  <sheetViews>
    <sheetView zoomScale="80" zoomScaleNormal="80" workbookViewId="0">
      <selection activeCell="F15" sqref="F15"/>
    </sheetView>
  </sheetViews>
  <sheetFormatPr defaultColWidth="9" defaultRowHeight="13.5" outlineLevelCol="5"/>
  <cols>
    <col min="1" max="1" width="19.25" style="1" customWidth="1"/>
    <col min="2" max="2" width="20" style="1" customWidth="1"/>
    <col min="3" max="3" width="18.3833333333333" style="1" customWidth="1"/>
    <col min="4" max="4" width="21.5166666666667" style="1" customWidth="1"/>
    <col min="5" max="5" width="21.9416666666667" style="1" customWidth="1"/>
    <col min="6" max="6" width="26.6583333333333" style="1" customWidth="1"/>
    <col min="7" max="16384" width="9" style="1"/>
  </cols>
  <sheetData>
    <row r="1" s="1" customFormat="1" ht="70" customHeight="1" spans="1:6">
      <c r="A1" s="2" t="s">
        <v>16</v>
      </c>
      <c r="B1" s="3"/>
      <c r="C1" s="3"/>
      <c r="D1" s="3"/>
      <c r="E1" s="3"/>
      <c r="F1" s="3"/>
    </row>
    <row r="2" s="1" customFormat="1" ht="53" customHeight="1" spans="1:6">
      <c r="A2" s="4" t="s">
        <v>1</v>
      </c>
      <c r="B2" s="5" t="s">
        <v>2</v>
      </c>
      <c r="C2" s="5" t="s">
        <v>3</v>
      </c>
      <c r="D2" s="4" t="s">
        <v>17</v>
      </c>
      <c r="E2" s="4" t="s">
        <v>5</v>
      </c>
      <c r="F2" s="4" t="s">
        <v>6</v>
      </c>
    </row>
    <row r="3" s="1" customFormat="1" ht="45" customHeight="1" spans="1:6">
      <c r="A3" s="6" t="s">
        <v>7</v>
      </c>
      <c r="B3" s="7">
        <v>100</v>
      </c>
      <c r="C3" s="7">
        <v>6</v>
      </c>
      <c r="D3" s="7">
        <v>4216.99</v>
      </c>
      <c r="E3" s="6">
        <f>D3+D4</f>
        <v>8386.99</v>
      </c>
      <c r="F3" s="7"/>
    </row>
    <row r="4" s="1" customFormat="1" ht="45" customHeight="1" spans="1:6">
      <c r="A4" s="8"/>
      <c r="B4" s="7">
        <v>200</v>
      </c>
      <c r="C4" s="7"/>
      <c r="D4" s="9">
        <v>4170</v>
      </c>
      <c r="E4" s="8"/>
      <c r="F4" s="7" t="s">
        <v>8</v>
      </c>
    </row>
    <row r="5" s="1" customFormat="1" ht="45" customHeight="1" spans="1:6">
      <c r="A5" s="7" t="s">
        <v>9</v>
      </c>
      <c r="B5" s="7">
        <v>300</v>
      </c>
      <c r="C5" s="7"/>
      <c r="D5" s="10">
        <v>6255</v>
      </c>
      <c r="E5" s="10">
        <v>6255</v>
      </c>
      <c r="F5" s="7" t="s">
        <v>8</v>
      </c>
    </row>
    <row r="6" s="1" customFormat="1" ht="45" customHeight="1" spans="1:6">
      <c r="A6" s="7" t="s">
        <v>10</v>
      </c>
      <c r="B6" s="7">
        <v>200</v>
      </c>
      <c r="C6" s="7">
        <v>7</v>
      </c>
      <c r="D6" s="7">
        <v>8918.64</v>
      </c>
      <c r="E6" s="7">
        <v>8918.64</v>
      </c>
      <c r="F6" s="7"/>
    </row>
    <row r="7" s="1" customFormat="1" ht="45" customHeight="1" spans="1:6">
      <c r="A7" s="7" t="s">
        <v>11</v>
      </c>
      <c r="B7" s="7">
        <v>200</v>
      </c>
      <c r="C7" s="7">
        <v>70</v>
      </c>
      <c r="D7" s="10">
        <v>21177.84</v>
      </c>
      <c r="E7" s="10">
        <v>21177.84</v>
      </c>
      <c r="F7" s="11" t="s">
        <v>18</v>
      </c>
    </row>
    <row r="8" s="1" customFormat="1" ht="45" customHeight="1" spans="1:6">
      <c r="A8" s="7" t="s">
        <v>12</v>
      </c>
      <c r="B8" s="7">
        <v>100</v>
      </c>
      <c r="C8" s="7"/>
      <c r="D8" s="10">
        <v>2085</v>
      </c>
      <c r="E8" s="10">
        <v>2085</v>
      </c>
      <c r="F8" s="7" t="s">
        <v>8</v>
      </c>
    </row>
    <row r="9" s="1" customFormat="1" ht="45" customHeight="1" spans="1:6">
      <c r="A9" s="7" t="s">
        <v>13</v>
      </c>
      <c r="B9" s="7">
        <f>SUM(B3:B8)</f>
        <v>1100</v>
      </c>
      <c r="C9" s="7">
        <f>SUM(C3:C8)</f>
        <v>83</v>
      </c>
      <c r="D9" s="12">
        <f>SUM(D3:D8)</f>
        <v>46823.47</v>
      </c>
      <c r="E9" s="12">
        <f>SUM(E3:E8)</f>
        <v>46823.47</v>
      </c>
      <c r="F9" s="7"/>
    </row>
    <row r="12" s="1" customFormat="1" spans="4:4">
      <c r="D12" s="1">
        <v>4349.4</v>
      </c>
    </row>
    <row r="13" s="1" customFormat="1" spans="4:4">
      <c r="D13" s="1">
        <v>29338.44</v>
      </c>
    </row>
    <row r="14" s="1" customFormat="1" spans="4:6">
      <c r="D14" s="1">
        <f>SUM(D12:D13)</f>
        <v>33687.84</v>
      </c>
      <c r="E14" s="1">
        <f>D14-17000</f>
        <v>16687.84</v>
      </c>
      <c r="F14" s="1">
        <f>E14/8</f>
        <v>2085.98</v>
      </c>
    </row>
    <row r="15" s="1" customFormat="1" spans="6:6">
      <c r="F15" s="1">
        <v>2085</v>
      </c>
    </row>
    <row r="16" s="1" customFormat="1" spans="6:6">
      <c r="F16" s="1">
        <f>F15*2</f>
        <v>4170</v>
      </c>
    </row>
    <row r="17" s="1" customFormat="1" spans="6:6">
      <c r="F17" s="1">
        <f>F15*3</f>
        <v>6255</v>
      </c>
    </row>
    <row r="18" s="1" customFormat="1" spans="6:6">
      <c r="F18" s="1">
        <f>D14-F15-F16-F17</f>
        <v>21177.84</v>
      </c>
    </row>
    <row r="19" spans="6:6">
      <c r="F19" s="1">
        <f>F18-17000</f>
        <v>4177.84</v>
      </c>
    </row>
  </sheetData>
  <mergeCells count="3">
    <mergeCell ref="A1:F1"/>
    <mergeCell ref="A3:A4"/>
    <mergeCell ref="E3:E4"/>
  </mergeCells>
  <pageMargins left="0.75" right="0.75" top="1" bottom="1" header="0.5" footer="0.5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9"/>
  <sheetViews>
    <sheetView topLeftCell="A6" workbookViewId="0">
      <selection activeCell="A1" sqref="$A1:$XFD1048576"/>
    </sheetView>
  </sheetViews>
  <sheetFormatPr defaultColWidth="9" defaultRowHeight="13.5" outlineLevelCol="5"/>
  <cols>
    <col min="1" max="1" width="19.25" style="1" customWidth="1"/>
    <col min="2" max="2" width="20" style="1" customWidth="1"/>
    <col min="3" max="3" width="18.3833333333333" style="1" customWidth="1"/>
    <col min="4" max="4" width="21.5166666666667" style="1" customWidth="1"/>
    <col min="5" max="5" width="21.9416666666667" style="1" customWidth="1"/>
    <col min="6" max="6" width="26.6583333333333" style="1" customWidth="1"/>
    <col min="7" max="16384" width="9" style="1"/>
  </cols>
  <sheetData>
    <row r="1" s="1" customFormat="1" ht="70" customHeight="1" spans="1:6">
      <c r="A1" s="2" t="s">
        <v>19</v>
      </c>
      <c r="B1" s="3"/>
      <c r="C1" s="3"/>
      <c r="D1" s="3"/>
      <c r="E1" s="3"/>
      <c r="F1" s="3"/>
    </row>
    <row r="2" s="1" customFormat="1" ht="53" customHeight="1" spans="1:6">
      <c r="A2" s="4" t="s">
        <v>1</v>
      </c>
      <c r="B2" s="5" t="s">
        <v>2</v>
      </c>
      <c r="C2" s="5" t="s">
        <v>3</v>
      </c>
      <c r="D2" s="4" t="s">
        <v>20</v>
      </c>
      <c r="E2" s="4" t="s">
        <v>5</v>
      </c>
      <c r="F2" s="4" t="s">
        <v>6</v>
      </c>
    </row>
    <row r="3" s="1" customFormat="1" ht="45" customHeight="1" spans="1:6">
      <c r="A3" s="6" t="s">
        <v>7</v>
      </c>
      <c r="B3" s="7">
        <v>100</v>
      </c>
      <c r="C3" s="7">
        <v>6</v>
      </c>
      <c r="D3" s="7">
        <v>4610.46</v>
      </c>
      <c r="E3" s="6">
        <f>SUM(D3:D4)</f>
        <v>9082.46</v>
      </c>
      <c r="F3" s="7"/>
    </row>
    <row r="4" s="1" customFormat="1" ht="45" customHeight="1" spans="1:6">
      <c r="A4" s="8"/>
      <c r="B4" s="7">
        <v>200</v>
      </c>
      <c r="C4" s="7"/>
      <c r="D4" s="9">
        <v>4472</v>
      </c>
      <c r="E4" s="8"/>
      <c r="F4" s="7" t="s">
        <v>8</v>
      </c>
    </row>
    <row r="5" s="1" customFormat="1" ht="45" customHeight="1" spans="1:6">
      <c r="A5" s="7" t="s">
        <v>9</v>
      </c>
      <c r="B5" s="7">
        <v>300</v>
      </c>
      <c r="C5" s="7"/>
      <c r="D5" s="10">
        <v>6708</v>
      </c>
      <c r="E5" s="10">
        <v>6708</v>
      </c>
      <c r="F5" s="7" t="s">
        <v>8</v>
      </c>
    </row>
    <row r="6" s="1" customFormat="1" ht="45" customHeight="1" spans="1:6">
      <c r="A6" s="7" t="s">
        <v>10</v>
      </c>
      <c r="B6" s="7">
        <v>200</v>
      </c>
      <c r="C6" s="7">
        <v>7</v>
      </c>
      <c r="D6" s="7">
        <v>9073.53</v>
      </c>
      <c r="E6" s="7">
        <v>9073.53</v>
      </c>
      <c r="F6" s="7"/>
    </row>
    <row r="7" s="1" customFormat="1" ht="45" customHeight="1" spans="1:6">
      <c r="A7" s="7" t="s">
        <v>11</v>
      </c>
      <c r="B7" s="7">
        <v>200</v>
      </c>
      <c r="C7" s="7">
        <v>70</v>
      </c>
      <c r="D7" s="10">
        <f>4477.77+18000</f>
        <v>22477.77</v>
      </c>
      <c r="E7" s="10">
        <f>4477.77+18000</f>
        <v>22477.77</v>
      </c>
      <c r="F7" s="11" t="s">
        <v>21</v>
      </c>
    </row>
    <row r="8" s="1" customFormat="1" ht="45" customHeight="1" spans="1:6">
      <c r="A8" s="7" t="s">
        <v>12</v>
      </c>
      <c r="B8" s="7">
        <v>100</v>
      </c>
      <c r="C8" s="7"/>
      <c r="D8" s="10">
        <v>2236</v>
      </c>
      <c r="E8" s="10">
        <v>2236</v>
      </c>
      <c r="F8" s="7" t="s">
        <v>8</v>
      </c>
    </row>
    <row r="9" s="1" customFormat="1" ht="45" customHeight="1" spans="1:6">
      <c r="A9" s="7" t="s">
        <v>13</v>
      </c>
      <c r="B9" s="7">
        <f>SUM(B3:B8)</f>
        <v>1100</v>
      </c>
      <c r="C9" s="7">
        <f>SUM(C3:C8)</f>
        <v>83</v>
      </c>
      <c r="D9" s="12">
        <f>SUM(D3:D8)</f>
        <v>49577.76</v>
      </c>
      <c r="E9" s="12">
        <f>SUM(E3:E8)</f>
        <v>49577.76</v>
      </c>
      <c r="F9" s="7"/>
    </row>
    <row r="13" s="1" customFormat="1" spans="4:4">
      <c r="D13" s="1">
        <v>4616.08</v>
      </c>
    </row>
    <row r="14" s="1" customFormat="1" spans="4:4">
      <c r="D14" s="1">
        <v>31277.69</v>
      </c>
    </row>
    <row r="15" s="1" customFormat="1" spans="4:6">
      <c r="D15" s="1">
        <f>SUM(D13:D14)</f>
        <v>35893.77</v>
      </c>
      <c r="E15" s="1">
        <f>D15-18000</f>
        <v>17893.77</v>
      </c>
      <c r="F15" s="1">
        <f>E15/8</f>
        <v>2236.72125</v>
      </c>
    </row>
    <row r="16" s="1" customFormat="1" spans="6:6">
      <c r="F16" s="1">
        <v>2236</v>
      </c>
    </row>
    <row r="17" s="1" customFormat="1" spans="6:6">
      <c r="F17" s="1">
        <f>F16*2</f>
        <v>4472</v>
      </c>
    </row>
    <row r="18" s="1" customFormat="1" spans="6:6">
      <c r="F18" s="1">
        <f>F16*3</f>
        <v>6708</v>
      </c>
    </row>
    <row r="19" s="1" customFormat="1" spans="6:6">
      <c r="F19" s="1">
        <f>E15-F16-F17-F18</f>
        <v>4477.77</v>
      </c>
    </row>
  </sheetData>
  <mergeCells count="3">
    <mergeCell ref="A1:F1"/>
    <mergeCell ref="A3:A4"/>
    <mergeCell ref="E3:E4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8"/>
  <sheetViews>
    <sheetView zoomScale="70" zoomScaleNormal="70" workbookViewId="0">
      <selection activeCell="A1" sqref="$A1:$XFD1048576"/>
    </sheetView>
  </sheetViews>
  <sheetFormatPr defaultColWidth="9" defaultRowHeight="13.5" outlineLevelCol="5"/>
  <cols>
    <col min="1" max="1" width="19.25" style="1" customWidth="1"/>
    <col min="2" max="2" width="20" style="1" customWidth="1"/>
    <col min="3" max="3" width="18.3833333333333" style="1" customWidth="1"/>
    <col min="4" max="4" width="21.5166666666667" style="1" customWidth="1"/>
    <col min="5" max="5" width="21.9416666666667" style="1" customWidth="1"/>
    <col min="6" max="6" width="26.6583333333333" style="1" customWidth="1"/>
    <col min="7" max="16384" width="9" style="1"/>
  </cols>
  <sheetData>
    <row r="1" s="1" customFormat="1" ht="70" customHeight="1" spans="1:6">
      <c r="A1" s="2" t="s">
        <v>22</v>
      </c>
      <c r="B1" s="3"/>
      <c r="C1" s="3"/>
      <c r="D1" s="3"/>
      <c r="E1" s="3"/>
      <c r="F1" s="3"/>
    </row>
    <row r="2" s="1" customFormat="1" ht="53" customHeight="1" spans="1:6">
      <c r="A2" s="4" t="s">
        <v>1</v>
      </c>
      <c r="B2" s="5" t="s">
        <v>2</v>
      </c>
      <c r="C2" s="5" t="s">
        <v>3</v>
      </c>
      <c r="D2" s="4" t="s">
        <v>23</v>
      </c>
      <c r="E2" s="4" t="s">
        <v>5</v>
      </c>
      <c r="F2" s="4" t="s">
        <v>6</v>
      </c>
    </row>
    <row r="3" s="1" customFormat="1" ht="45" customHeight="1" spans="1:6">
      <c r="A3" s="6" t="s">
        <v>7</v>
      </c>
      <c r="B3" s="7">
        <v>100</v>
      </c>
      <c r="C3" s="7">
        <v>6</v>
      </c>
      <c r="D3" s="7">
        <v>5193.17</v>
      </c>
      <c r="E3" s="6">
        <f>D3+D4</f>
        <v>15069.17</v>
      </c>
      <c r="F3" s="7"/>
    </row>
    <row r="4" s="1" customFormat="1" ht="45" customHeight="1" spans="1:6">
      <c r="A4" s="8"/>
      <c r="B4" s="7">
        <v>200</v>
      </c>
      <c r="C4" s="7"/>
      <c r="D4" s="9">
        <v>9876</v>
      </c>
      <c r="E4" s="8"/>
      <c r="F4" s="7" t="s">
        <v>8</v>
      </c>
    </row>
    <row r="5" s="1" customFormat="1" ht="45" customHeight="1" spans="1:6">
      <c r="A5" s="7" t="s">
        <v>9</v>
      </c>
      <c r="B5" s="7">
        <v>300</v>
      </c>
      <c r="C5" s="7"/>
      <c r="D5" s="10">
        <v>14814</v>
      </c>
      <c r="E5" s="10">
        <v>14814</v>
      </c>
      <c r="F5" s="7" t="s">
        <v>8</v>
      </c>
    </row>
    <row r="6" s="1" customFormat="1" ht="45" customHeight="1" spans="1:6">
      <c r="A6" s="7" t="s">
        <v>10</v>
      </c>
      <c r="B6" s="7">
        <v>200</v>
      </c>
      <c r="C6" s="7">
        <v>7</v>
      </c>
      <c r="D6" s="7">
        <v>10462.54</v>
      </c>
      <c r="E6" s="7">
        <v>10462.54</v>
      </c>
      <c r="F6" s="7"/>
    </row>
    <row r="7" s="1" customFormat="1" ht="45" customHeight="1" spans="1:6">
      <c r="A7" s="7" t="s">
        <v>11</v>
      </c>
      <c r="B7" s="7">
        <v>200</v>
      </c>
      <c r="C7" s="7">
        <v>70</v>
      </c>
      <c r="D7" s="10">
        <v>9879.44</v>
      </c>
      <c r="E7" s="10">
        <v>9879.44</v>
      </c>
      <c r="F7" s="11" t="s">
        <v>8</v>
      </c>
    </row>
    <row r="8" s="1" customFormat="1" ht="45" customHeight="1" spans="1:6">
      <c r="A8" s="7" t="s">
        <v>12</v>
      </c>
      <c r="B8" s="7">
        <v>100</v>
      </c>
      <c r="C8" s="7"/>
      <c r="D8" s="10">
        <v>4938</v>
      </c>
      <c r="E8" s="10">
        <v>4938</v>
      </c>
      <c r="F8" s="7" t="s">
        <v>8</v>
      </c>
    </row>
    <row r="9" s="1" customFormat="1" ht="45" customHeight="1" spans="1:6">
      <c r="A9" s="7" t="s">
        <v>13</v>
      </c>
      <c r="B9" s="7">
        <f>SUM(B3:B8)</f>
        <v>1100</v>
      </c>
      <c r="C9" s="7">
        <f>SUM(C3:C8)</f>
        <v>83</v>
      </c>
      <c r="D9" s="12">
        <f>SUM(D3:D8)</f>
        <v>55163.15</v>
      </c>
      <c r="E9" s="12">
        <f>SUM(E3:E8)</f>
        <v>55163.15</v>
      </c>
      <c r="F9" s="7"/>
    </row>
    <row r="13" s="1" customFormat="1" spans="4:4">
      <c r="D13" s="1">
        <v>5213.15</v>
      </c>
    </row>
    <row r="14" s="1" customFormat="1" spans="4:4">
      <c r="D14" s="1">
        <v>34294.29</v>
      </c>
    </row>
    <row r="15" s="1" customFormat="1" spans="4:6">
      <c r="D15" s="1">
        <f>SUM(D13:D14)</f>
        <v>39507.44</v>
      </c>
      <c r="E15" s="1">
        <f>D15/8</f>
        <v>4938.43</v>
      </c>
      <c r="F15" s="1">
        <v>4938</v>
      </c>
    </row>
    <row r="16" s="1" customFormat="1" spans="6:6">
      <c r="F16" s="1">
        <f>F15*2</f>
        <v>9876</v>
      </c>
    </row>
    <row r="17" s="1" customFormat="1" spans="6:6">
      <c r="F17" s="1">
        <f>F15*3</f>
        <v>14814</v>
      </c>
    </row>
    <row r="18" s="1" customFormat="1" spans="6:6">
      <c r="F18" s="1">
        <f>D15-F15-F16-F17</f>
        <v>9879.44</v>
      </c>
    </row>
  </sheetData>
  <mergeCells count="3">
    <mergeCell ref="A1:F1"/>
    <mergeCell ref="A3:A4"/>
    <mergeCell ref="E3:E4"/>
  </mergeCells>
  <pageMargins left="0.75" right="0.75" top="1" bottom="1" header="0.5" footer="0.5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8"/>
  <sheetViews>
    <sheetView zoomScale="70" zoomScaleNormal="70" workbookViewId="0">
      <selection activeCell="A1" sqref="$A1:$XFD1048576"/>
    </sheetView>
  </sheetViews>
  <sheetFormatPr defaultColWidth="9" defaultRowHeight="13.5" outlineLevelCol="5"/>
  <cols>
    <col min="1" max="1" width="19.25" style="1" customWidth="1"/>
    <col min="2" max="2" width="20" style="1" customWidth="1"/>
    <col min="3" max="3" width="18.3833333333333" style="1" customWidth="1"/>
    <col min="4" max="4" width="21.5166666666667" style="1" customWidth="1"/>
    <col min="5" max="5" width="21.9416666666667" style="1" customWidth="1"/>
    <col min="6" max="6" width="26.6583333333333" style="1" customWidth="1"/>
    <col min="7" max="16384" width="9" style="1"/>
  </cols>
  <sheetData>
    <row r="1" s="1" customFormat="1" ht="70" customHeight="1" spans="1:6">
      <c r="A1" s="2" t="s">
        <v>24</v>
      </c>
      <c r="B1" s="3"/>
      <c r="C1" s="3"/>
      <c r="D1" s="3"/>
      <c r="E1" s="3"/>
      <c r="F1" s="3"/>
    </row>
    <row r="2" s="1" customFormat="1" ht="53" customHeight="1" spans="1:6">
      <c r="A2" s="4" t="s">
        <v>1</v>
      </c>
      <c r="B2" s="5" t="s">
        <v>2</v>
      </c>
      <c r="C2" s="5" t="s">
        <v>3</v>
      </c>
      <c r="D2" s="4" t="s">
        <v>25</v>
      </c>
      <c r="E2" s="4" t="s">
        <v>5</v>
      </c>
      <c r="F2" s="4" t="s">
        <v>6</v>
      </c>
    </row>
    <row r="3" s="1" customFormat="1" ht="45" customHeight="1" spans="1:6">
      <c r="A3" s="6" t="s">
        <v>7</v>
      </c>
      <c r="B3" s="7">
        <v>100</v>
      </c>
      <c r="C3" s="7">
        <v>6</v>
      </c>
      <c r="D3" s="7">
        <v>4352.52</v>
      </c>
      <c r="E3" s="6">
        <f>SUM(D3:D4)</f>
        <v>12858.52</v>
      </c>
      <c r="F3" s="7"/>
    </row>
    <row r="4" s="1" customFormat="1" ht="45" customHeight="1" spans="1:6">
      <c r="A4" s="8"/>
      <c r="B4" s="7">
        <v>200</v>
      </c>
      <c r="C4" s="7"/>
      <c r="D4" s="9">
        <v>8506</v>
      </c>
      <c r="E4" s="8"/>
      <c r="F4" s="7" t="s">
        <v>8</v>
      </c>
    </row>
    <row r="5" s="1" customFormat="1" ht="45" customHeight="1" spans="1:6">
      <c r="A5" s="7" t="s">
        <v>9</v>
      </c>
      <c r="B5" s="7">
        <v>300</v>
      </c>
      <c r="C5" s="7"/>
      <c r="D5" s="10">
        <v>12759</v>
      </c>
      <c r="E5" s="10">
        <v>12759</v>
      </c>
      <c r="F5" s="7" t="s">
        <v>8</v>
      </c>
    </row>
    <row r="6" s="1" customFormat="1" ht="45" customHeight="1" spans="1:6">
      <c r="A6" s="7" t="s">
        <v>10</v>
      </c>
      <c r="B6" s="7">
        <v>200</v>
      </c>
      <c r="C6" s="7">
        <v>7</v>
      </c>
      <c r="D6" s="7">
        <v>8789.98</v>
      </c>
      <c r="E6" s="7">
        <v>8789.98</v>
      </c>
      <c r="F6" s="7"/>
    </row>
    <row r="7" s="1" customFormat="1" ht="45" customHeight="1" spans="1:6">
      <c r="A7" s="7" t="s">
        <v>11</v>
      </c>
      <c r="B7" s="7">
        <v>200</v>
      </c>
      <c r="C7" s="7">
        <v>70</v>
      </c>
      <c r="D7" s="10">
        <v>8508.99</v>
      </c>
      <c r="E7" s="10">
        <v>8508.99</v>
      </c>
      <c r="F7" s="11" t="s">
        <v>8</v>
      </c>
    </row>
    <row r="8" s="1" customFormat="1" ht="45" customHeight="1" spans="1:6">
      <c r="A8" s="7" t="s">
        <v>12</v>
      </c>
      <c r="B8" s="7">
        <v>100</v>
      </c>
      <c r="C8" s="7"/>
      <c r="D8" s="10">
        <v>4253</v>
      </c>
      <c r="E8" s="10">
        <v>4253</v>
      </c>
      <c r="F8" s="7" t="s">
        <v>8</v>
      </c>
    </row>
    <row r="9" s="1" customFormat="1" ht="45" customHeight="1" spans="1:6">
      <c r="A9" s="7" t="s">
        <v>13</v>
      </c>
      <c r="B9" s="7">
        <f>SUM(B3:B8)</f>
        <v>1100</v>
      </c>
      <c r="C9" s="7">
        <f>SUM(C3:C8)</f>
        <v>83</v>
      </c>
      <c r="D9" s="12">
        <f>SUM(D3:D8)</f>
        <v>47169.49</v>
      </c>
      <c r="E9" s="12">
        <f>SUM(E3:E8)</f>
        <v>47169.49</v>
      </c>
      <c r="F9" s="7"/>
    </row>
    <row r="13" s="1" customFormat="1" spans="4:4">
      <c r="D13" s="1">
        <v>5213.15</v>
      </c>
    </row>
    <row r="14" s="1" customFormat="1" spans="4:4">
      <c r="D14" s="1">
        <v>34294.29</v>
      </c>
    </row>
    <row r="15" s="1" customFormat="1" spans="4:6">
      <c r="D15" s="1">
        <f>SUM(D13:D14)</f>
        <v>39507.44</v>
      </c>
      <c r="E15" s="1">
        <f>D15/8</f>
        <v>4938.43</v>
      </c>
      <c r="F15" s="1">
        <v>4938</v>
      </c>
    </row>
    <row r="16" s="1" customFormat="1" spans="6:6">
      <c r="F16" s="1">
        <f>F15*2</f>
        <v>9876</v>
      </c>
    </row>
    <row r="17" s="1" customFormat="1" spans="6:6">
      <c r="F17" s="1">
        <f>F15*3</f>
        <v>14814</v>
      </c>
    </row>
    <row r="18" s="1" customFormat="1" spans="6:6">
      <c r="F18" s="1">
        <f>D15-F15-F16-F17</f>
        <v>9879.44</v>
      </c>
    </row>
  </sheetData>
  <mergeCells count="3">
    <mergeCell ref="A1:F1"/>
    <mergeCell ref="A3:A4"/>
    <mergeCell ref="E3:E4"/>
  </mergeCells>
  <pageMargins left="0.75" right="0.75" top="1" bottom="1" header="0.5" footer="0.5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"/>
  <sheetViews>
    <sheetView zoomScale="80" zoomScaleNormal="80" workbookViewId="0">
      <selection activeCell="F3" sqref="F3"/>
    </sheetView>
  </sheetViews>
  <sheetFormatPr defaultColWidth="9" defaultRowHeight="13.5" outlineLevelCol="5"/>
  <cols>
    <col min="1" max="1" width="19.25" style="1" customWidth="1"/>
    <col min="2" max="2" width="20" style="1" customWidth="1"/>
    <col min="3" max="3" width="18.3833333333333" style="1" customWidth="1"/>
    <col min="4" max="4" width="21.5166666666667" style="1" customWidth="1"/>
    <col min="5" max="5" width="21.9416666666667" style="1" customWidth="1"/>
    <col min="6" max="6" width="26.6583333333333" style="1" customWidth="1"/>
    <col min="7" max="16384" width="9" style="1"/>
  </cols>
  <sheetData>
    <row r="1" s="1" customFormat="1" ht="70" customHeight="1" spans="1:6">
      <c r="A1" s="2" t="s">
        <v>26</v>
      </c>
      <c r="B1" s="3"/>
      <c r="C1" s="3"/>
      <c r="D1" s="3"/>
      <c r="E1" s="3"/>
      <c r="F1" s="3"/>
    </row>
    <row r="2" s="1" customFormat="1" ht="53" customHeight="1" spans="1:6">
      <c r="A2" s="4" t="s">
        <v>1</v>
      </c>
      <c r="B2" s="5" t="s">
        <v>2</v>
      </c>
      <c r="C2" s="5" t="s">
        <v>3</v>
      </c>
      <c r="D2" s="4" t="s">
        <v>27</v>
      </c>
      <c r="E2" s="4" t="s">
        <v>5</v>
      </c>
      <c r="F2" s="4" t="s">
        <v>6</v>
      </c>
    </row>
    <row r="3" s="1" customFormat="1" ht="45" customHeight="1" spans="1:6">
      <c r="A3" s="6" t="s">
        <v>7</v>
      </c>
      <c r="B3" s="7">
        <v>100</v>
      </c>
      <c r="C3" s="7">
        <v>6</v>
      </c>
      <c r="D3" s="7">
        <v>9226.23</v>
      </c>
      <c r="E3" s="6">
        <f>D3+D4</f>
        <v>19130.23</v>
      </c>
      <c r="F3" s="7"/>
    </row>
    <row r="4" s="1" customFormat="1" ht="45" customHeight="1" spans="1:6">
      <c r="A4" s="8"/>
      <c r="B4" s="7">
        <v>200</v>
      </c>
      <c r="C4" s="7"/>
      <c r="D4" s="9">
        <v>9904</v>
      </c>
      <c r="E4" s="8"/>
      <c r="F4" s="7" t="s">
        <v>8</v>
      </c>
    </row>
    <row r="5" s="1" customFormat="1" ht="45" customHeight="1" spans="1:6">
      <c r="A5" s="7" t="s">
        <v>9</v>
      </c>
      <c r="B5" s="7">
        <v>300</v>
      </c>
      <c r="C5" s="7"/>
      <c r="D5" s="10">
        <v>14856</v>
      </c>
      <c r="E5" s="10">
        <v>14856</v>
      </c>
      <c r="F5" s="7" t="s">
        <v>8</v>
      </c>
    </row>
    <row r="6" s="1" customFormat="1" ht="45" customHeight="1" spans="1:6">
      <c r="A6" s="7" t="s">
        <v>10</v>
      </c>
      <c r="B6" s="7">
        <v>200</v>
      </c>
      <c r="C6" s="7">
        <v>7</v>
      </c>
      <c r="D6" s="7">
        <v>20912.07</v>
      </c>
      <c r="E6" s="7">
        <v>20912.07</v>
      </c>
      <c r="F6" s="7"/>
    </row>
    <row r="7" s="1" customFormat="1" ht="45" customHeight="1" spans="1:6">
      <c r="A7" s="7" t="s">
        <v>11</v>
      </c>
      <c r="B7" s="7">
        <v>200</v>
      </c>
      <c r="C7" s="7">
        <v>70</v>
      </c>
      <c r="D7" s="10">
        <v>9906.84</v>
      </c>
      <c r="E7" s="10">
        <v>9906.84</v>
      </c>
      <c r="F7" s="11" t="s">
        <v>8</v>
      </c>
    </row>
    <row r="8" s="1" customFormat="1" ht="45" customHeight="1" spans="1:6">
      <c r="A8" s="7" t="s">
        <v>12</v>
      </c>
      <c r="B8" s="7">
        <v>100</v>
      </c>
      <c r="C8" s="7"/>
      <c r="D8" s="10">
        <v>4952</v>
      </c>
      <c r="E8" s="10">
        <v>4952</v>
      </c>
      <c r="F8" s="7" t="s">
        <v>8</v>
      </c>
    </row>
    <row r="9" s="1" customFormat="1" ht="45" customHeight="1" spans="1:6">
      <c r="A9" s="7" t="s">
        <v>13</v>
      </c>
      <c r="B9" s="7">
        <f>SUM(B3:B8)</f>
        <v>1100</v>
      </c>
      <c r="C9" s="7">
        <f>SUM(C3:C8)</f>
        <v>83</v>
      </c>
      <c r="D9" s="12">
        <f>SUM(D3:D8)</f>
        <v>69757.14</v>
      </c>
      <c r="E9" s="12">
        <f>SUM(E3:E8)</f>
        <v>69757.14</v>
      </c>
      <c r="F9" s="7"/>
    </row>
    <row r="12" s="1" customFormat="1" spans="4:4">
      <c r="D12" s="1">
        <v>9827.19</v>
      </c>
    </row>
    <row r="13" s="1" customFormat="1" spans="4:4">
      <c r="D13" s="1">
        <v>29791.65</v>
      </c>
    </row>
    <row r="14" s="1" customFormat="1" spans="4:6">
      <c r="D14" s="1">
        <f>SUM(D12:D13)</f>
        <v>39618.84</v>
      </c>
      <c r="E14" s="1">
        <f>D14/8</f>
        <v>4952.355</v>
      </c>
      <c r="F14" s="1">
        <v>4952</v>
      </c>
    </row>
    <row r="15" s="1" customFormat="1" spans="6:6">
      <c r="F15" s="1">
        <f>F14*2</f>
        <v>9904</v>
      </c>
    </row>
    <row r="16" s="1" customFormat="1" spans="6:6">
      <c r="F16" s="1">
        <f>F14*3</f>
        <v>14856</v>
      </c>
    </row>
    <row r="17" s="1" customFormat="1" spans="6:6">
      <c r="F17" s="1">
        <f>D14-F14-F15-F16</f>
        <v>9906.84</v>
      </c>
    </row>
  </sheetData>
  <mergeCells count="3">
    <mergeCell ref="A1:F1"/>
    <mergeCell ref="A3:A4"/>
    <mergeCell ref="E3:E4"/>
  </mergeCells>
  <pageMargins left="0.75" right="0.75" top="1" bottom="1" header="0.5" footer="0.5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8"/>
  <sheetViews>
    <sheetView workbookViewId="0">
      <selection activeCell="A1" sqref="$A1:$XFD1048576"/>
    </sheetView>
  </sheetViews>
  <sheetFormatPr defaultColWidth="9" defaultRowHeight="13.5" outlineLevelCol="5"/>
  <cols>
    <col min="1" max="1" width="19.25" style="1" customWidth="1"/>
    <col min="2" max="2" width="20" style="1" customWidth="1"/>
    <col min="3" max="3" width="18.3833333333333" style="1" customWidth="1"/>
    <col min="4" max="4" width="21.5166666666667" style="1" customWidth="1"/>
    <col min="5" max="5" width="21.9416666666667" style="1" customWidth="1"/>
    <col min="6" max="6" width="26.6583333333333" style="1" customWidth="1"/>
    <col min="7" max="16384" width="9" style="1"/>
  </cols>
  <sheetData>
    <row r="1" s="1" customFormat="1" ht="70" customHeight="1" spans="1:6">
      <c r="A1" s="2" t="s">
        <v>28</v>
      </c>
      <c r="B1" s="3"/>
      <c r="C1" s="3"/>
      <c r="D1" s="3"/>
      <c r="E1" s="3"/>
      <c r="F1" s="3"/>
    </row>
    <row r="2" s="1" customFormat="1" ht="53" customHeight="1" spans="1:6">
      <c r="A2" s="4" t="s">
        <v>1</v>
      </c>
      <c r="B2" s="5" t="s">
        <v>2</v>
      </c>
      <c r="C2" s="5" t="s">
        <v>3</v>
      </c>
      <c r="D2" s="4" t="s">
        <v>29</v>
      </c>
      <c r="E2" s="4" t="s">
        <v>5</v>
      </c>
      <c r="F2" s="4" t="s">
        <v>6</v>
      </c>
    </row>
    <row r="3" s="1" customFormat="1" ht="45" customHeight="1" spans="1:6">
      <c r="A3" s="6" t="s">
        <v>7</v>
      </c>
      <c r="B3" s="7">
        <v>100</v>
      </c>
      <c r="C3" s="7">
        <v>6</v>
      </c>
      <c r="D3" s="7">
        <v>4480.56</v>
      </c>
      <c r="E3" s="6">
        <f>D4+D3</f>
        <v>13250.56</v>
      </c>
      <c r="F3" s="7"/>
    </row>
    <row r="4" s="1" customFormat="1" ht="45" customHeight="1" spans="1:6">
      <c r="A4" s="8"/>
      <c r="B4" s="7">
        <v>200</v>
      </c>
      <c r="C4" s="7"/>
      <c r="D4" s="9">
        <v>8770</v>
      </c>
      <c r="E4" s="8"/>
      <c r="F4" s="7" t="s">
        <v>8</v>
      </c>
    </row>
    <row r="5" s="1" customFormat="1" ht="45" customHeight="1" spans="1:6">
      <c r="A5" s="7" t="s">
        <v>9</v>
      </c>
      <c r="B5" s="7">
        <v>300</v>
      </c>
      <c r="C5" s="7"/>
      <c r="D5" s="10">
        <v>13155</v>
      </c>
      <c r="E5" s="10">
        <v>13155</v>
      </c>
      <c r="F5" s="7" t="s">
        <v>8</v>
      </c>
    </row>
    <row r="6" s="1" customFormat="1" ht="45" customHeight="1" spans="1:6">
      <c r="A6" s="7" t="s">
        <v>10</v>
      </c>
      <c r="B6" s="7">
        <v>200</v>
      </c>
      <c r="C6" s="7">
        <v>7</v>
      </c>
      <c r="D6" s="7">
        <v>9103.51</v>
      </c>
      <c r="E6" s="7">
        <v>9103.51</v>
      </c>
      <c r="F6" s="7"/>
    </row>
    <row r="7" s="1" customFormat="1" ht="45" customHeight="1" spans="1:6">
      <c r="A7" s="7" t="s">
        <v>11</v>
      </c>
      <c r="B7" s="7">
        <v>200</v>
      </c>
      <c r="C7" s="7">
        <v>70</v>
      </c>
      <c r="D7" s="10">
        <v>8777.47</v>
      </c>
      <c r="E7" s="10">
        <v>8777.47</v>
      </c>
      <c r="F7" s="11" t="s">
        <v>8</v>
      </c>
    </row>
    <row r="8" s="1" customFormat="1" ht="45" customHeight="1" spans="1:6">
      <c r="A8" s="7" t="s">
        <v>12</v>
      </c>
      <c r="B8" s="7">
        <v>100</v>
      </c>
      <c r="C8" s="7"/>
      <c r="D8" s="10">
        <v>4385</v>
      </c>
      <c r="E8" s="10">
        <v>4385</v>
      </c>
      <c r="F8" s="7" t="s">
        <v>8</v>
      </c>
    </row>
    <row r="9" s="1" customFormat="1" ht="45" customHeight="1" spans="1:6">
      <c r="A9" s="7" t="s">
        <v>13</v>
      </c>
      <c r="B9" s="7">
        <f>SUM(B3:B8)</f>
        <v>1100</v>
      </c>
      <c r="C9" s="7">
        <f>SUM(C3:C8)</f>
        <v>83</v>
      </c>
      <c r="D9" s="12">
        <f>SUM(D3:D8)</f>
        <v>48671.54</v>
      </c>
      <c r="E9" s="12">
        <f>SUM(E3:E8)</f>
        <v>48671.54</v>
      </c>
      <c r="F9" s="7"/>
    </row>
    <row r="13" s="1" customFormat="1" spans="4:4">
      <c r="D13" s="1">
        <v>4534.26</v>
      </c>
    </row>
    <row r="14" s="1" customFormat="1" spans="4:4">
      <c r="D14" s="1">
        <v>30553.21</v>
      </c>
    </row>
    <row r="15" s="1" customFormat="1" spans="4:6">
      <c r="D15" s="1">
        <f>SUM(D13:D14)</f>
        <v>35087.47</v>
      </c>
      <c r="E15" s="1">
        <f>D15/8</f>
        <v>4385.93375</v>
      </c>
      <c r="F15" s="1">
        <v>4385</v>
      </c>
    </row>
    <row r="16" s="1" customFormat="1" spans="6:6">
      <c r="F16" s="1">
        <f>F15*2</f>
        <v>8770</v>
      </c>
    </row>
    <row r="17" s="1" customFormat="1" spans="6:6">
      <c r="F17" s="1">
        <f>F15*3</f>
        <v>13155</v>
      </c>
    </row>
    <row r="18" s="1" customFormat="1" spans="6:6">
      <c r="F18" s="1">
        <f>D15-F15-F16-F17</f>
        <v>8777.47</v>
      </c>
    </row>
  </sheetData>
  <mergeCells count="3">
    <mergeCell ref="A1:F1"/>
    <mergeCell ref="A3:A4"/>
    <mergeCell ref="E3:E4"/>
  </mergeCells>
  <pageMargins left="0.75" right="0.75" top="1" bottom="1" header="0.5" footer="0.5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8"/>
  <sheetViews>
    <sheetView zoomScale="80" zoomScaleNormal="80" workbookViewId="0">
      <selection activeCell="A1" sqref="$A1:$XFD1048576"/>
    </sheetView>
  </sheetViews>
  <sheetFormatPr defaultColWidth="9" defaultRowHeight="13.5" outlineLevelCol="5"/>
  <cols>
    <col min="1" max="1" width="19.25" style="1" customWidth="1"/>
    <col min="2" max="2" width="20" style="1" customWidth="1"/>
    <col min="3" max="3" width="18.3833333333333" style="1" customWidth="1"/>
    <col min="4" max="4" width="21.5166666666667" style="1" customWidth="1"/>
    <col min="5" max="5" width="21.9416666666667" style="1" customWidth="1"/>
    <col min="6" max="6" width="26.6583333333333" style="1" customWidth="1"/>
    <col min="7" max="16384" width="9" style="1"/>
  </cols>
  <sheetData>
    <row r="1" s="1" customFormat="1" ht="70" customHeight="1" spans="1:6">
      <c r="A1" s="2" t="s">
        <v>30</v>
      </c>
      <c r="B1" s="3"/>
      <c r="C1" s="3"/>
      <c r="D1" s="3"/>
      <c r="E1" s="3"/>
      <c r="F1" s="3"/>
    </row>
    <row r="2" s="1" customFormat="1" ht="53" customHeight="1" spans="1:6">
      <c r="A2" s="4" t="s">
        <v>1</v>
      </c>
      <c r="B2" s="5" t="s">
        <v>2</v>
      </c>
      <c r="C2" s="5" t="s">
        <v>3</v>
      </c>
      <c r="D2" s="4" t="s">
        <v>31</v>
      </c>
      <c r="E2" s="4" t="s">
        <v>5</v>
      </c>
      <c r="F2" s="4" t="s">
        <v>6</v>
      </c>
    </row>
    <row r="3" s="1" customFormat="1" ht="45" customHeight="1" spans="1:6">
      <c r="A3" s="6" t="s">
        <v>7</v>
      </c>
      <c r="B3" s="7">
        <v>100</v>
      </c>
      <c r="C3" s="7">
        <v>6</v>
      </c>
      <c r="D3" s="7">
        <v>3376.96</v>
      </c>
      <c r="E3" s="6">
        <f>D3+D4</f>
        <v>9726.96</v>
      </c>
      <c r="F3" s="7"/>
    </row>
    <row r="4" s="1" customFormat="1" ht="45" customHeight="1" spans="1:6">
      <c r="A4" s="8"/>
      <c r="B4" s="7">
        <v>200</v>
      </c>
      <c r="C4" s="7"/>
      <c r="D4" s="9">
        <v>6350</v>
      </c>
      <c r="E4" s="8"/>
      <c r="F4" s="7" t="s">
        <v>8</v>
      </c>
    </row>
    <row r="5" s="1" customFormat="1" ht="45" customHeight="1" spans="1:6">
      <c r="A5" s="7" t="s">
        <v>9</v>
      </c>
      <c r="B5" s="7">
        <v>300</v>
      </c>
      <c r="C5" s="7"/>
      <c r="D5" s="10">
        <v>9525</v>
      </c>
      <c r="E5" s="10">
        <v>9525</v>
      </c>
      <c r="F5" s="7" t="s">
        <v>8</v>
      </c>
    </row>
    <row r="6" s="1" customFormat="1" ht="45" customHeight="1" spans="1:6">
      <c r="A6" s="7" t="s">
        <v>10</v>
      </c>
      <c r="B6" s="7">
        <v>200</v>
      </c>
      <c r="C6" s="7">
        <v>7</v>
      </c>
      <c r="D6" s="7">
        <v>6708.97</v>
      </c>
      <c r="E6" s="7">
        <v>6708.97</v>
      </c>
      <c r="F6" s="7"/>
    </row>
    <row r="7" s="1" customFormat="1" ht="45" customHeight="1" spans="1:6">
      <c r="A7" s="7" t="s">
        <v>11</v>
      </c>
      <c r="B7" s="7">
        <v>200</v>
      </c>
      <c r="C7" s="7">
        <v>70</v>
      </c>
      <c r="D7" s="10">
        <v>6350.63</v>
      </c>
      <c r="E7" s="10">
        <v>6350.63</v>
      </c>
      <c r="F7" s="11" t="s">
        <v>8</v>
      </c>
    </row>
    <row r="8" s="1" customFormat="1" ht="45" customHeight="1" spans="1:6">
      <c r="A8" s="7" t="s">
        <v>12</v>
      </c>
      <c r="B8" s="7">
        <v>100</v>
      </c>
      <c r="C8" s="7"/>
      <c r="D8" s="10">
        <v>3175</v>
      </c>
      <c r="E8" s="10">
        <v>3175</v>
      </c>
      <c r="F8" s="7" t="s">
        <v>8</v>
      </c>
    </row>
    <row r="9" s="1" customFormat="1" ht="45" customHeight="1" spans="1:6">
      <c r="A9" s="7" t="s">
        <v>13</v>
      </c>
      <c r="B9" s="7">
        <f>SUM(B3:B8)</f>
        <v>1100</v>
      </c>
      <c r="C9" s="7">
        <f>SUM(C3:C8)</f>
        <v>83</v>
      </c>
      <c r="D9" s="12">
        <f>SUM(D3:D8)</f>
        <v>35486.56</v>
      </c>
      <c r="E9" s="12">
        <f>SUM(E3:E8)</f>
        <v>35486.56</v>
      </c>
      <c r="F9" s="7"/>
    </row>
    <row r="13" s="1" customFormat="1" spans="4:4">
      <c r="D13" s="1">
        <v>3297.65</v>
      </c>
    </row>
    <row r="14" s="1" customFormat="1" spans="4:4">
      <c r="D14" s="1">
        <v>22102.98</v>
      </c>
    </row>
    <row r="15" s="1" customFormat="1" spans="4:6">
      <c r="D15" s="1">
        <f>SUM(D13:D14)</f>
        <v>25400.63</v>
      </c>
      <c r="E15" s="1">
        <f>D15/8</f>
        <v>3175.07875</v>
      </c>
      <c r="F15" s="1">
        <v>3175</v>
      </c>
    </row>
    <row r="16" s="1" customFormat="1" spans="6:6">
      <c r="F16" s="1">
        <f>F15*2</f>
        <v>6350</v>
      </c>
    </row>
    <row r="17" s="1" customFormat="1" spans="6:6">
      <c r="F17" s="1">
        <f>F15*3</f>
        <v>9525</v>
      </c>
    </row>
    <row r="18" s="1" customFormat="1" spans="6:6">
      <c r="F18" s="1">
        <f>D15-F15-F16-F17</f>
        <v>6350.63</v>
      </c>
    </row>
  </sheetData>
  <mergeCells count="3">
    <mergeCell ref="A1:F1"/>
    <mergeCell ref="A3:A4"/>
    <mergeCell ref="E3:E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1月</vt:lpstr>
      <vt:lpstr>2月</vt:lpstr>
      <vt:lpstr>3月</vt:lpstr>
      <vt:lpstr>4月</vt:lpstr>
      <vt:lpstr>5月</vt:lpstr>
      <vt:lpstr>7月</vt:lpstr>
      <vt:lpstr>202401-03</vt:lpstr>
      <vt:lpstr>8月</vt:lpstr>
      <vt:lpstr>9月</vt:lpstr>
      <vt:lpstr>10月</vt:lpstr>
      <vt:lpstr>2022年1-9月</vt:lpstr>
      <vt:lpstr>11月</vt:lpstr>
      <vt:lpstr>202507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白明昌</cp:lastModifiedBy>
  <dcterms:created xsi:type="dcterms:W3CDTF">2023-03-04T04:28:00Z</dcterms:created>
  <dcterms:modified xsi:type="dcterms:W3CDTF">2025-08-28T05:45:03Z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4F4A953D1A234D1A85B4956F8B10003F_13</vt:lpwstr>
  </property>
</Properties>
</file>