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<sst xmlns="http://schemas.openxmlformats.org/spreadsheetml/2006/main" count="134" uniqueCount="52">
  <si>
    <t>附件1：</t>
  </si>
  <si>
    <t>柳林县城市特困对象2026年3月供养金汇总表</t>
  </si>
  <si>
    <t>居委
乡镇</t>
  </si>
  <si>
    <t>户数</t>
  </si>
  <si>
    <t>人数</t>
  </si>
  <si>
    <t>3月
发放金额</t>
  </si>
  <si>
    <t>集中供养</t>
  </si>
  <si>
    <t>分散供养</t>
  </si>
  <si>
    <t>月保障
金额</t>
  </si>
  <si>
    <t>生活费</t>
  </si>
  <si>
    <t>护理费</t>
  </si>
  <si>
    <t>柳林镇</t>
  </si>
  <si>
    <t>李家湾乡</t>
  </si>
  <si>
    <t>成家庄镇</t>
  </si>
  <si>
    <t>孟门镇</t>
  </si>
  <si>
    <t>穆村镇</t>
  </si>
  <si>
    <t>金家庄镇</t>
  </si>
  <si>
    <t>石西乡</t>
  </si>
  <si>
    <t>留誉镇</t>
  </si>
  <si>
    <t>庄上镇</t>
  </si>
  <si>
    <t>高家沟乡</t>
  </si>
  <si>
    <t>三交镇</t>
  </si>
  <si>
    <t>王家沟乡</t>
  </si>
  <si>
    <t>贾家垣乡</t>
  </si>
  <si>
    <t>陈家湾镇</t>
  </si>
  <si>
    <t>薛村镇</t>
  </si>
  <si>
    <t>合计</t>
  </si>
  <si>
    <t>附件2：</t>
  </si>
  <si>
    <t>柳林县农村特困对象2026年3月供养金汇总表</t>
  </si>
  <si>
    <t>总
户
数</t>
  </si>
  <si>
    <t>总
人
数</t>
  </si>
  <si>
    <t>3月
供养金</t>
  </si>
  <si>
    <t>人
数</t>
  </si>
  <si>
    <t>埋葬费</t>
  </si>
  <si>
    <t>3月
保障金额</t>
  </si>
  <si>
    <t>附件3：</t>
  </si>
  <si>
    <t>柳林县各敬老院2026年3月供养金汇总表</t>
  </si>
  <si>
    <t>敬老院名称
（开户名）</t>
  </si>
  <si>
    <t>信用社账号</t>
  </si>
  <si>
    <t>入住乡镇</t>
  </si>
  <si>
    <t>入住
户数</t>
  </si>
  <si>
    <t>入住
人数</t>
  </si>
  <si>
    <t>柳林县护理型中心敬老院</t>
  </si>
  <si>
    <t>561151210006562830</t>
  </si>
  <si>
    <t>小计</t>
  </si>
  <si>
    <t>柳林县高家沟中心敬老院</t>
  </si>
  <si>
    <t>561151010300000027382</t>
  </si>
  <si>
    <t>附件4：</t>
  </si>
  <si>
    <t>农村特困对象2026年3月电价补贴汇总表</t>
  </si>
  <si>
    <t xml:space="preserve">
乡镇</t>
  </si>
  <si>
    <t>分散供养（7.16/户）</t>
  </si>
  <si>
    <t>3月
电价补贴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</si>
</sst>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b/>
      <sz val="11"/>
      <color theme="1"/>
      <name val="黑体"/>
      <charset val="134"/>
    </font>
    <font>
      <sz val="12"/>
      <color theme="1"/>
      <name val="宋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9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0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4" fillId="0" borderId="0">
      <alignment vertical="center"/>
    </xf>
    <xf numFmtId="0" fontId="25" fillId="4" borderId="12">
      <alignment vertical="center"/>
    </xf>
    <xf numFmtId="0" fontId="26" fillId="5" borderId="13">
      <alignment vertical="center"/>
    </xf>
    <xf numFmtId="0" fontId="27" fillId="5" borderId="12">
      <alignment vertical="center"/>
    </xf>
    <xf numFmtId="0" fontId="28" fillId="6" borderId="14">
      <alignment vertical="center"/>
    </xf>
    <xf numFmtId="0" fontId="29" fillId="0" borderId="15">
      <alignment vertical="center"/>
    </xf>
    <xf numFmtId="0" fontId="30" fillId="0" borderId="16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  <xf numFmtId="0" fontId="3" fillId="0" borderId="0"/>
  </cellStyleXfs>
  <cellXfs count="64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1" xfId="49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4" xfId="5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shrinkToFit="1"/>
    </xf>
    <xf numFmtId="176" fontId="0" fillId="0" borderId="0" xfId="0" applyNumberFormat="1" applyFont="1" applyFill="1" applyBorder="1" applyAlignment="1">
      <alignment vertical="center" shrinkToFit="1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176" fontId="2" fillId="0" borderId="0" xfId="0" applyNumberFormat="1" applyFont="1" applyFill="1" applyBorder="1" applyAlignment="1" applyProtection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176" fontId="6" fillId="0" borderId="0" xfId="0" applyNumberFormat="1" applyFont="1" applyFill="1" applyBorder="1" applyAlignment="1" applyProtection="1">
      <alignment horizontal="center" vertical="center" shrinkToFi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176" fontId="14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49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shrinkToFit="1"/>
    </xf>
    <xf numFmtId="0" fontId="15" fillId="2" borderId="5" xfId="0" applyNumberFormat="1" applyFont="1" applyFill="1" applyBorder="1" applyAlignment="1">
      <alignment horizontal="center" vertical="center" shrinkToFit="1"/>
    </xf>
    <xf numFmtId="0" fontId="15" fillId="2" borderId="6" xfId="0" applyNumberFormat="1" applyFont="1" applyFill="1" applyBorder="1" applyAlignment="1">
      <alignment horizontal="center" vertical="center" shrinkToFit="1"/>
    </xf>
    <xf numFmtId="0" fontId="15" fillId="2" borderId="7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 applyProtection="1">
      <alignment horizontal="center" vertical="center" shrinkToFit="1"/>
    </xf>
    <xf numFmtId="49" fontId="15" fillId="0" borderId="1" xfId="49" applyNumberFormat="1" applyFont="1" applyFill="1" applyBorder="1" applyAlignment="1" applyProtection="1">
      <alignment horizontal="center" vertical="center" shrinkToFit="1"/>
    </xf>
    <xf numFmtId="177" fontId="7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shrinkToFi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topLeftCell="A8" workbookViewId="0">
      <selection activeCell="A5" sqref="A5:L20"/>
    </sheetView>
  </sheetViews>
  <sheetFormatPr defaultColWidth="9" defaultRowHeight="14.25"/>
  <cols>
    <col min="1" max="1" width="11.6916666666667" style="5" customWidth="1"/>
    <col min="2" max="3" width="5.625" style="5" customWidth="1"/>
    <col min="4" max="4" width="9.875" style="5" customWidth="1"/>
    <col min="5" max="6" width="5.625" style="5" customWidth="1"/>
    <col min="7" max="7" width="8.625" style="5" customWidth="1"/>
    <col min="8" max="9" width="5.625" style="5" customWidth="1"/>
    <col min="10" max="11" width="8.625" style="5" customWidth="1"/>
    <col min="12" max="12" width="9.85833333333333" style="5" customWidth="1"/>
    <col min="13" max="248" width="9" style="5"/>
    <col min="249" max="255" width="9" style="54"/>
    <col min="256" max="16384" width="9" style="53"/>
  </cols>
  <sheetData>
    <row r="1" s="53" customFormat="1" ht="22" customHeight="1" spans="1:255">
      <c r="A1" s="7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4"/>
      <c r="IP1" s="54"/>
      <c r="IQ1" s="54"/>
      <c r="IR1" s="54"/>
      <c r="IS1" s="54"/>
      <c r="IT1" s="54"/>
      <c r="IU1" s="54"/>
    </row>
    <row r="2" s="54" customFormat="1" ht="43" customHeight="1" spans="1:25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="55" customFormat="1" ht="30" customHeight="1" spans="1:255">
      <c r="A3" s="58" t="s">
        <v>2</v>
      </c>
      <c r="B3" s="58" t="s">
        <v>3</v>
      </c>
      <c r="C3" s="58" t="s">
        <v>4</v>
      </c>
      <c r="D3" s="58" t="s">
        <v>5</v>
      </c>
      <c r="E3" s="59" t="s">
        <v>6</v>
      </c>
      <c r="F3" s="59"/>
      <c r="G3" s="59"/>
      <c r="H3" s="59" t="s">
        <v>7</v>
      </c>
      <c r="I3" s="59"/>
      <c r="J3" s="59"/>
      <c r="K3" s="59"/>
      <c r="L3" s="59"/>
    </row>
    <row r="4" s="3" customFormat="1" ht="40" customHeight="1" spans="1:255">
      <c r="A4" s="10"/>
      <c r="B4" s="10"/>
      <c r="C4" s="10"/>
      <c r="D4" s="10"/>
      <c r="E4" s="10" t="s">
        <v>3</v>
      </c>
      <c r="F4" s="10" t="s">
        <v>4</v>
      </c>
      <c r="G4" s="10" t="s">
        <v>8</v>
      </c>
      <c r="H4" s="10" t="s">
        <v>3</v>
      </c>
      <c r="I4" s="10" t="s">
        <v>4</v>
      </c>
      <c r="J4" s="10" t="s">
        <v>9</v>
      </c>
      <c r="K4" s="10" t="s">
        <v>10</v>
      </c>
      <c r="L4" s="10" t="s">
        <v>8</v>
      </c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</row>
    <row r="5" s="53" customFormat="1" ht="37" customHeight="1" spans="1:255">
      <c r="A5" s="61" t="s">
        <v>11</v>
      </c>
      <c r="B5" s="15">
        <v>22</v>
      </c>
      <c r="C5" s="15">
        <v>24</v>
      </c>
      <c r="D5" s="15">
        <f t="shared" ref="D5:D20" si="0">G5+L5</f>
        <v>32184.5</v>
      </c>
      <c r="E5" s="15">
        <v>4</v>
      </c>
      <c r="F5" s="15">
        <v>4</v>
      </c>
      <c r="G5" s="62">
        <v>6110.5</v>
      </c>
      <c r="H5" s="15">
        <v>20</v>
      </c>
      <c r="I5" s="15">
        <v>22</v>
      </c>
      <c r="J5" s="26">
        <v>22374</v>
      </c>
      <c r="K5" s="26">
        <v>3700</v>
      </c>
      <c r="L5" s="15">
        <v>26074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="53" customFormat="1" ht="37" customHeight="1" spans="1:255">
      <c r="A6" s="61" t="s">
        <v>12</v>
      </c>
      <c r="B6" s="15">
        <v>3</v>
      </c>
      <c r="C6" s="15">
        <v>3</v>
      </c>
      <c r="D6" s="15">
        <f t="shared" si="0"/>
        <v>3551</v>
      </c>
      <c r="E6" s="15">
        <v>0</v>
      </c>
      <c r="F6" s="15">
        <v>0</v>
      </c>
      <c r="G6" s="62">
        <v>0</v>
      </c>
      <c r="H6" s="15">
        <v>3</v>
      </c>
      <c r="I6" s="15">
        <v>3</v>
      </c>
      <c r="J6" s="26">
        <f t="shared" ref="J6:J20" si="1">L6-K6</f>
        <v>3051</v>
      </c>
      <c r="K6" s="26">
        <v>500</v>
      </c>
      <c r="L6" s="15">
        <v>3551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</row>
    <row r="7" s="53" customFormat="1" ht="37" customHeight="1" spans="1:255">
      <c r="A7" s="61" t="s">
        <v>13</v>
      </c>
      <c r="B7" s="15">
        <v>0</v>
      </c>
      <c r="C7" s="15">
        <v>0</v>
      </c>
      <c r="D7" s="15">
        <f t="shared" si="0"/>
        <v>0</v>
      </c>
      <c r="E7" s="15">
        <v>0</v>
      </c>
      <c r="F7" s="15">
        <v>0</v>
      </c>
      <c r="G7" s="62">
        <v>0</v>
      </c>
      <c r="H7" s="15">
        <v>0</v>
      </c>
      <c r="I7" s="15">
        <v>0</v>
      </c>
      <c r="J7" s="26">
        <f t="shared" si="1"/>
        <v>0</v>
      </c>
      <c r="K7" s="26">
        <v>0</v>
      </c>
      <c r="L7" s="15">
        <v>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</row>
    <row r="8" s="53" customFormat="1" ht="37" customHeight="1" spans="1:255">
      <c r="A8" s="61" t="s">
        <v>14</v>
      </c>
      <c r="B8" s="15">
        <v>0</v>
      </c>
      <c r="C8" s="15">
        <v>0</v>
      </c>
      <c r="D8" s="15">
        <f t="shared" si="0"/>
        <v>0</v>
      </c>
      <c r="E8" s="15">
        <v>0</v>
      </c>
      <c r="F8" s="15">
        <v>0</v>
      </c>
      <c r="G8" s="62">
        <v>0</v>
      </c>
      <c r="H8" s="15">
        <v>0</v>
      </c>
      <c r="I8" s="15">
        <v>0</v>
      </c>
      <c r="J8" s="26">
        <f t="shared" si="1"/>
        <v>0</v>
      </c>
      <c r="K8" s="26">
        <v>0</v>
      </c>
      <c r="L8" s="15">
        <v>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</row>
    <row r="9" s="53" customFormat="1" ht="37" customHeight="1" spans="1:255">
      <c r="A9" s="61" t="s">
        <v>15</v>
      </c>
      <c r="B9" s="15">
        <v>3</v>
      </c>
      <c r="C9" s="15">
        <v>3</v>
      </c>
      <c r="D9" s="15">
        <f t="shared" si="0"/>
        <v>3451</v>
      </c>
      <c r="E9" s="15">
        <v>0</v>
      </c>
      <c r="F9" s="15">
        <v>0</v>
      </c>
      <c r="G9" s="62">
        <v>0</v>
      </c>
      <c r="H9" s="15">
        <v>3</v>
      </c>
      <c r="I9" s="15">
        <v>3</v>
      </c>
      <c r="J9" s="26">
        <f t="shared" si="1"/>
        <v>3051</v>
      </c>
      <c r="K9" s="26">
        <v>400</v>
      </c>
      <c r="L9" s="15">
        <v>3451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</row>
    <row r="10" s="53" customFormat="1" ht="37" customHeight="1" spans="1:255">
      <c r="A10" s="61" t="s">
        <v>16</v>
      </c>
      <c r="B10" s="15">
        <v>1</v>
      </c>
      <c r="C10" s="15">
        <v>1</v>
      </c>
      <c r="D10" s="15">
        <f t="shared" si="0"/>
        <v>1317</v>
      </c>
      <c r="E10" s="15">
        <v>0</v>
      </c>
      <c r="F10" s="15">
        <v>0</v>
      </c>
      <c r="G10" s="62">
        <v>0</v>
      </c>
      <c r="H10" s="15">
        <v>1</v>
      </c>
      <c r="I10" s="15">
        <v>1</v>
      </c>
      <c r="J10" s="26">
        <f t="shared" si="1"/>
        <v>1017</v>
      </c>
      <c r="K10" s="26">
        <v>300</v>
      </c>
      <c r="L10" s="15">
        <v>1317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</row>
    <row r="11" s="53" customFormat="1" ht="37" customHeight="1" spans="1:255">
      <c r="A11" s="61" t="s">
        <v>17</v>
      </c>
      <c r="B11" s="15">
        <v>0</v>
      </c>
      <c r="C11" s="15">
        <v>0</v>
      </c>
      <c r="D11" s="15">
        <f t="shared" si="0"/>
        <v>0</v>
      </c>
      <c r="E11" s="15">
        <v>0</v>
      </c>
      <c r="F11" s="15">
        <v>0</v>
      </c>
      <c r="G11" s="62">
        <v>0</v>
      </c>
      <c r="H11" s="15">
        <v>0</v>
      </c>
      <c r="I11" s="15">
        <v>0</v>
      </c>
      <c r="J11" s="26">
        <f t="shared" si="1"/>
        <v>0</v>
      </c>
      <c r="K11" s="26">
        <v>0</v>
      </c>
      <c r="L11" s="15"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</row>
    <row r="12" s="53" customFormat="1" ht="37" customHeight="1" spans="1:255">
      <c r="A12" s="61" t="s">
        <v>18</v>
      </c>
      <c r="B12" s="15">
        <v>1</v>
      </c>
      <c r="C12" s="15">
        <v>1</v>
      </c>
      <c r="D12" s="15">
        <f t="shared" si="0"/>
        <v>1317</v>
      </c>
      <c r="E12" s="15">
        <v>0</v>
      </c>
      <c r="F12" s="15">
        <v>0</v>
      </c>
      <c r="G12" s="62">
        <v>0</v>
      </c>
      <c r="H12" s="15">
        <v>1</v>
      </c>
      <c r="I12" s="15">
        <v>1</v>
      </c>
      <c r="J12" s="26">
        <f t="shared" si="1"/>
        <v>1017</v>
      </c>
      <c r="K12" s="26">
        <v>300</v>
      </c>
      <c r="L12" s="15">
        <v>1317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</row>
    <row r="13" s="53" customFormat="1" ht="37" customHeight="1" spans="1:255">
      <c r="A13" s="61" t="s">
        <v>19</v>
      </c>
      <c r="B13" s="15">
        <v>0</v>
      </c>
      <c r="C13" s="15">
        <v>0</v>
      </c>
      <c r="D13" s="15">
        <f t="shared" si="0"/>
        <v>0</v>
      </c>
      <c r="E13" s="15">
        <v>0</v>
      </c>
      <c r="F13" s="15">
        <v>0</v>
      </c>
      <c r="G13" s="62">
        <v>0</v>
      </c>
      <c r="H13" s="15">
        <v>0</v>
      </c>
      <c r="I13" s="15">
        <v>0</v>
      </c>
      <c r="J13" s="26">
        <f t="shared" si="1"/>
        <v>0</v>
      </c>
      <c r="K13" s="26">
        <v>0</v>
      </c>
      <c r="L13" s="15"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</row>
    <row r="14" s="53" customFormat="1" ht="37" customHeight="1" spans="1:255">
      <c r="A14" s="61" t="s">
        <v>20</v>
      </c>
      <c r="B14" s="15">
        <v>0</v>
      </c>
      <c r="C14" s="15">
        <v>0</v>
      </c>
      <c r="D14" s="15">
        <f t="shared" si="0"/>
        <v>0</v>
      </c>
      <c r="E14" s="15">
        <v>0</v>
      </c>
      <c r="F14" s="15">
        <v>0</v>
      </c>
      <c r="G14" s="62">
        <v>0</v>
      </c>
      <c r="H14" s="15">
        <v>0</v>
      </c>
      <c r="I14" s="15">
        <v>0</v>
      </c>
      <c r="J14" s="26">
        <f t="shared" si="1"/>
        <v>0</v>
      </c>
      <c r="K14" s="26">
        <v>0</v>
      </c>
      <c r="L14" s="15">
        <v>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</row>
    <row r="15" s="53" customFormat="1" ht="37" customHeight="1" spans="1:255">
      <c r="A15" s="61" t="s">
        <v>21</v>
      </c>
      <c r="B15" s="15">
        <v>0</v>
      </c>
      <c r="C15" s="15">
        <v>0</v>
      </c>
      <c r="D15" s="15">
        <f t="shared" si="0"/>
        <v>0</v>
      </c>
      <c r="E15" s="15">
        <v>0</v>
      </c>
      <c r="F15" s="15">
        <v>0</v>
      </c>
      <c r="G15" s="62">
        <v>0</v>
      </c>
      <c r="H15" s="15">
        <v>0</v>
      </c>
      <c r="I15" s="15">
        <v>0</v>
      </c>
      <c r="J15" s="26">
        <f t="shared" si="1"/>
        <v>0</v>
      </c>
      <c r="K15" s="26">
        <v>0</v>
      </c>
      <c r="L15" s="15">
        <v>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</row>
    <row r="16" s="53" customFormat="1" ht="37" customHeight="1" spans="1:255">
      <c r="A16" s="61" t="s">
        <v>22</v>
      </c>
      <c r="B16" s="15">
        <v>0</v>
      </c>
      <c r="C16" s="15">
        <v>0</v>
      </c>
      <c r="D16" s="15">
        <f t="shared" si="0"/>
        <v>0</v>
      </c>
      <c r="E16" s="15">
        <v>0</v>
      </c>
      <c r="F16" s="15">
        <v>0</v>
      </c>
      <c r="G16" s="62">
        <v>0</v>
      </c>
      <c r="H16" s="15">
        <v>0</v>
      </c>
      <c r="I16" s="15">
        <v>0</v>
      </c>
      <c r="J16" s="26">
        <f t="shared" si="1"/>
        <v>0</v>
      </c>
      <c r="K16" s="26">
        <v>0</v>
      </c>
      <c r="L16" s="15">
        <v>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</row>
    <row r="17" s="53" customFormat="1" ht="37" customHeight="1" spans="1:255">
      <c r="A17" s="61" t="s">
        <v>23</v>
      </c>
      <c r="B17" s="15">
        <v>0</v>
      </c>
      <c r="C17" s="15">
        <v>0</v>
      </c>
      <c r="D17" s="15">
        <f t="shared" si="0"/>
        <v>0</v>
      </c>
      <c r="E17" s="15">
        <v>0</v>
      </c>
      <c r="F17" s="15">
        <v>0</v>
      </c>
      <c r="G17" s="62">
        <v>0</v>
      </c>
      <c r="H17" s="15">
        <v>0</v>
      </c>
      <c r="I17" s="15">
        <v>0</v>
      </c>
      <c r="J17" s="26">
        <f t="shared" si="1"/>
        <v>0</v>
      </c>
      <c r="K17" s="26">
        <v>0</v>
      </c>
      <c r="L17" s="15"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</row>
    <row r="18" s="53" customFormat="1" ht="37" customHeight="1" spans="1:255">
      <c r="A18" s="61" t="s">
        <v>24</v>
      </c>
      <c r="B18" s="15">
        <v>0</v>
      </c>
      <c r="C18" s="15">
        <v>0</v>
      </c>
      <c r="D18" s="15">
        <f t="shared" si="0"/>
        <v>0</v>
      </c>
      <c r="E18" s="15">
        <v>0</v>
      </c>
      <c r="F18" s="15">
        <v>0</v>
      </c>
      <c r="G18" s="62">
        <v>0</v>
      </c>
      <c r="H18" s="15">
        <v>0</v>
      </c>
      <c r="I18" s="15">
        <v>0</v>
      </c>
      <c r="J18" s="26">
        <f t="shared" si="1"/>
        <v>0</v>
      </c>
      <c r="K18" s="26">
        <v>0</v>
      </c>
      <c r="L18" s="15">
        <v>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</row>
    <row r="19" s="56" customFormat="1" ht="37" customHeight="1" spans="1:255">
      <c r="A19" s="61" t="s">
        <v>25</v>
      </c>
      <c r="B19" s="15">
        <v>0</v>
      </c>
      <c r="C19" s="15">
        <v>0</v>
      </c>
      <c r="D19" s="15">
        <f t="shared" si="0"/>
        <v>0</v>
      </c>
      <c r="E19" s="15">
        <v>0</v>
      </c>
      <c r="F19" s="15">
        <v>0</v>
      </c>
      <c r="G19" s="62">
        <v>0</v>
      </c>
      <c r="H19" s="15">
        <v>0</v>
      </c>
      <c r="I19" s="15">
        <v>0</v>
      </c>
      <c r="J19" s="26">
        <f t="shared" si="1"/>
        <v>0</v>
      </c>
      <c r="K19" s="26">
        <v>0</v>
      </c>
      <c r="L19" s="15">
        <v>0</v>
      </c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</row>
    <row r="20" s="53" customFormat="1" ht="37" customHeight="1" spans="1:255">
      <c r="A20" s="61" t="s">
        <v>26</v>
      </c>
      <c r="B20" s="15">
        <f>E20+H20</f>
        <v>32</v>
      </c>
      <c r="C20" s="15">
        <f>F20+I20</f>
        <v>34</v>
      </c>
      <c r="D20" s="15">
        <f t="shared" si="0"/>
        <v>41820.5</v>
      </c>
      <c r="E20" s="15">
        <v>4</v>
      </c>
      <c r="F20" s="15">
        <v>4</v>
      </c>
      <c r="G20" s="62">
        <v>6110.5</v>
      </c>
      <c r="H20" s="15">
        <f t="shared" ref="H20:L20" si="2">SUM(H5:H19)</f>
        <v>28</v>
      </c>
      <c r="I20" s="15">
        <f t="shared" si="2"/>
        <v>30</v>
      </c>
      <c r="J20" s="26">
        <f t="shared" si="1"/>
        <v>30510</v>
      </c>
      <c r="K20" s="26">
        <f t="shared" si="2"/>
        <v>5200</v>
      </c>
      <c r="L20" s="15">
        <f t="shared" si="2"/>
        <v>35710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</row>
    <row r="21" s="53" customFormat="1" spans="1:255">
      <c r="A21" s="5"/>
      <c r="B21" s="5"/>
      <c r="C21" s="5"/>
      <c r="D21" s="51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4"/>
      <c r="IP21" s="54"/>
      <c r="IQ21" s="54"/>
      <c r="IR21" s="54"/>
      <c r="IS21" s="54"/>
      <c r="IT21" s="54"/>
      <c r="IU21" s="54"/>
    </row>
  </sheetData>
  <mergeCells count="7">
    <mergeCell ref="A2:L2"/>
    <mergeCell ref="E3:G3"/>
    <mergeCell ref="H3:L3"/>
    <mergeCell ref="A3:A4"/>
    <mergeCell ref="B3:B4"/>
    <mergeCell ref="C3:C4"/>
    <mergeCell ref="D3:D4"/>
  </mergeCells>
  <pageMargins left="0.590277777777778" right="0.629861111111111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opLeftCell="A7" workbookViewId="0">
      <selection activeCell="Q3" sqref="Q3"/>
    </sheetView>
  </sheetViews>
  <sheetFormatPr defaultColWidth="9" defaultRowHeight="13.5"/>
  <cols>
    <col min="1" max="1" width="9" style="33" customWidth="1"/>
    <col min="2" max="3" width="4.625" style="33" customWidth="1"/>
    <col min="4" max="4" width="9.125" style="34" customWidth="1"/>
    <col min="5" max="6" width="4.625" style="33" customWidth="1"/>
    <col min="7" max="7" width="6.625" style="33" customWidth="1"/>
    <col min="8" max="8" width="9.125" style="35" customWidth="1"/>
    <col min="9" max="10" width="4.625" style="33" customWidth="1"/>
    <col min="11" max="11" width="6.625" style="33" customWidth="1"/>
    <col min="12" max="13" width="8" style="34" customWidth="1"/>
    <col min="14" max="14" width="9.125" style="34" customWidth="1"/>
    <col min="15" max="15" width="9" style="33"/>
    <col min="16" max="16" width="10.375" style="33"/>
    <col min="17" max="16384" width="9" style="33"/>
  </cols>
  <sheetData>
    <row r="1" s="1" customFormat="1" ht="17" customHeight="1" spans="1:21">
      <c r="A1" s="7" t="s">
        <v>27</v>
      </c>
      <c r="B1" s="5"/>
      <c r="C1" s="5"/>
      <c r="D1" s="36"/>
      <c r="E1" s="5"/>
      <c r="F1" s="5"/>
      <c r="G1" s="5"/>
      <c r="H1" s="37"/>
      <c r="I1" s="5"/>
      <c r="J1" s="5"/>
      <c r="K1" s="6"/>
      <c r="L1" s="37"/>
      <c r="M1" s="37"/>
      <c r="N1" s="37"/>
    </row>
    <row r="2" s="1" customFormat="1" ht="53" customHeight="1" spans="1:21">
      <c r="A2" s="8" t="s">
        <v>28</v>
      </c>
      <c r="B2" s="8"/>
      <c r="C2" s="8"/>
      <c r="D2" s="38"/>
      <c r="E2" s="8"/>
      <c r="F2" s="8"/>
      <c r="G2" s="8"/>
      <c r="H2" s="39"/>
      <c r="I2" s="8"/>
      <c r="J2" s="8"/>
      <c r="K2" s="9"/>
      <c r="L2" s="39"/>
      <c r="M2" s="39"/>
      <c r="N2" s="39"/>
    </row>
    <row r="3" s="1" customFormat="1" ht="30" customHeight="1" spans="1:21">
      <c r="A3" s="24" t="s">
        <v>2</v>
      </c>
      <c r="B3" s="24" t="s">
        <v>29</v>
      </c>
      <c r="C3" s="24" t="s">
        <v>30</v>
      </c>
      <c r="D3" s="24" t="s">
        <v>31</v>
      </c>
      <c r="E3" s="24" t="s">
        <v>6</v>
      </c>
      <c r="F3" s="24"/>
      <c r="G3" s="24"/>
      <c r="H3" s="40"/>
      <c r="I3" s="24" t="s">
        <v>7</v>
      </c>
      <c r="J3" s="24"/>
      <c r="K3" s="40"/>
      <c r="L3" s="40"/>
      <c r="M3" s="40"/>
      <c r="N3" s="40"/>
    </row>
    <row r="4" s="2" customFormat="1" ht="30" customHeight="1" spans="1:21">
      <c r="A4" s="24"/>
      <c r="B4" s="24"/>
      <c r="C4" s="24"/>
      <c r="D4" s="24"/>
      <c r="E4" s="24" t="s">
        <v>3</v>
      </c>
      <c r="F4" s="24" t="s">
        <v>32</v>
      </c>
      <c r="G4" s="41" t="s">
        <v>33</v>
      </c>
      <c r="H4" s="40" t="s">
        <v>34</v>
      </c>
      <c r="I4" s="24" t="s">
        <v>3</v>
      </c>
      <c r="J4" s="24" t="s">
        <v>4</v>
      </c>
      <c r="K4" s="42" t="s">
        <v>33</v>
      </c>
      <c r="L4" s="24" t="s">
        <v>9</v>
      </c>
      <c r="M4" s="24" t="s">
        <v>10</v>
      </c>
      <c r="N4" s="40" t="s">
        <v>34</v>
      </c>
    </row>
    <row r="5" s="3" customFormat="1" ht="37" customHeight="1" spans="1:21">
      <c r="A5" s="43" t="s">
        <v>11</v>
      </c>
      <c r="B5" s="44">
        <f t="shared" ref="B5:B20" si="0">E5+I5</f>
        <v>91</v>
      </c>
      <c r="C5" s="44">
        <f t="shared" ref="C5:C20" si="1">F5+J5</f>
        <v>95</v>
      </c>
      <c r="D5" s="44">
        <f t="shared" ref="D5:D20" si="2">G5+H5+K5+N5</f>
        <v>109512.5</v>
      </c>
      <c r="E5" s="44">
        <v>33</v>
      </c>
      <c r="F5" s="44">
        <v>35</v>
      </c>
      <c r="G5" s="44">
        <v>0</v>
      </c>
      <c r="H5" s="44">
        <v>51612.5</v>
      </c>
      <c r="I5" s="44">
        <v>58</v>
      </c>
      <c r="J5" s="44">
        <v>60</v>
      </c>
      <c r="K5" s="45">
        <v>0</v>
      </c>
      <c r="L5" s="46">
        <f t="shared" ref="L5:L7" si="3">N5-M5</f>
        <v>50400</v>
      </c>
      <c r="M5" s="46">
        <v>7500</v>
      </c>
      <c r="N5" s="47">
        <v>57900</v>
      </c>
    </row>
    <row r="6" s="3" customFormat="1" ht="37" customHeight="1" spans="1:21">
      <c r="A6" s="43" t="s">
        <v>12</v>
      </c>
      <c r="B6" s="44">
        <f t="shared" si="0"/>
        <v>66</v>
      </c>
      <c r="C6" s="44">
        <f t="shared" si="1"/>
        <v>67</v>
      </c>
      <c r="D6" s="44">
        <f t="shared" si="2"/>
        <v>65780</v>
      </c>
      <c r="E6" s="44">
        <v>0</v>
      </c>
      <c r="F6" s="44">
        <v>0</v>
      </c>
      <c r="G6" s="44">
        <v>0</v>
      </c>
      <c r="H6" s="44">
        <v>0</v>
      </c>
      <c r="I6" s="44">
        <v>66</v>
      </c>
      <c r="J6" s="44">
        <v>67</v>
      </c>
      <c r="K6" s="44">
        <v>0</v>
      </c>
      <c r="L6" s="46">
        <f t="shared" si="3"/>
        <v>56280</v>
      </c>
      <c r="M6" s="44">
        <v>9500</v>
      </c>
      <c r="N6" s="44">
        <v>65780</v>
      </c>
    </row>
    <row r="7" s="3" customFormat="1" ht="37" customHeight="1" spans="1:21">
      <c r="A7" s="43" t="s">
        <v>13</v>
      </c>
      <c r="B7" s="44">
        <f t="shared" si="0"/>
        <v>90</v>
      </c>
      <c r="C7" s="44">
        <f t="shared" si="1"/>
        <v>91</v>
      </c>
      <c r="D7" s="44">
        <f t="shared" si="2"/>
        <v>87340</v>
      </c>
      <c r="E7" s="44">
        <v>0</v>
      </c>
      <c r="F7" s="44">
        <v>0</v>
      </c>
      <c r="G7" s="44">
        <v>0</v>
      </c>
      <c r="H7" s="44">
        <v>0</v>
      </c>
      <c r="I7" s="44">
        <v>90</v>
      </c>
      <c r="J7" s="44">
        <v>91</v>
      </c>
      <c r="K7" s="45">
        <v>0</v>
      </c>
      <c r="L7" s="46">
        <f t="shared" si="3"/>
        <v>76440</v>
      </c>
      <c r="M7" s="45">
        <v>10900</v>
      </c>
      <c r="N7" s="44">
        <v>87340</v>
      </c>
    </row>
    <row r="8" s="3" customFormat="1" ht="37" customHeight="1" spans="1:21">
      <c r="A8" s="43" t="s">
        <v>14</v>
      </c>
      <c r="B8" s="44">
        <f t="shared" si="0"/>
        <v>112</v>
      </c>
      <c r="C8" s="44">
        <f t="shared" si="1"/>
        <v>116</v>
      </c>
      <c r="D8" s="44">
        <f t="shared" si="2"/>
        <v>112340</v>
      </c>
      <c r="E8" s="44">
        <v>0</v>
      </c>
      <c r="F8" s="44">
        <v>0</v>
      </c>
      <c r="G8" s="44">
        <v>0</v>
      </c>
      <c r="H8" s="44">
        <v>0</v>
      </c>
      <c r="I8" s="44">
        <v>112</v>
      </c>
      <c r="J8" s="44">
        <v>116</v>
      </c>
      <c r="K8" s="44">
        <v>0</v>
      </c>
      <c r="L8" s="46">
        <v>97440</v>
      </c>
      <c r="M8" s="44">
        <v>14900</v>
      </c>
      <c r="N8" s="44">
        <v>112340</v>
      </c>
    </row>
    <row r="9" s="3" customFormat="1" ht="37" customHeight="1" spans="1:21">
      <c r="A9" s="43" t="s">
        <v>15</v>
      </c>
      <c r="B9" s="44">
        <f t="shared" si="0"/>
        <v>43</v>
      </c>
      <c r="C9" s="44">
        <f t="shared" si="1"/>
        <v>43</v>
      </c>
      <c r="D9" s="44">
        <f t="shared" si="2"/>
        <v>41020</v>
      </c>
      <c r="E9" s="44">
        <v>0</v>
      </c>
      <c r="F9" s="44">
        <v>0</v>
      </c>
      <c r="G9" s="44">
        <v>0</v>
      </c>
      <c r="H9" s="44">
        <v>0</v>
      </c>
      <c r="I9" s="44">
        <v>43</v>
      </c>
      <c r="J9" s="44">
        <v>43</v>
      </c>
      <c r="K9" s="45">
        <v>0</v>
      </c>
      <c r="L9" s="46">
        <f t="shared" ref="L9:L11" si="4">N9-M9</f>
        <v>36120</v>
      </c>
      <c r="M9" s="45">
        <v>4900</v>
      </c>
      <c r="N9" s="44">
        <v>41020</v>
      </c>
      <c r="U9" s="17"/>
    </row>
    <row r="10" s="3" customFormat="1" ht="37" customHeight="1" spans="1:21">
      <c r="A10" s="43" t="s">
        <v>16</v>
      </c>
      <c r="B10" s="44">
        <f t="shared" si="0"/>
        <v>74</v>
      </c>
      <c r="C10" s="44">
        <f t="shared" si="1"/>
        <v>76</v>
      </c>
      <c r="D10" s="44">
        <f t="shared" si="2"/>
        <v>92927.5</v>
      </c>
      <c r="E10" s="44">
        <v>30</v>
      </c>
      <c r="F10" s="44">
        <v>30</v>
      </c>
      <c r="G10" s="44">
        <v>0</v>
      </c>
      <c r="H10" s="44">
        <v>47387.5</v>
      </c>
      <c r="I10" s="44">
        <v>44</v>
      </c>
      <c r="J10" s="44">
        <v>46</v>
      </c>
      <c r="K10" s="44">
        <v>0</v>
      </c>
      <c r="L10" s="46">
        <f t="shared" si="4"/>
        <v>38640</v>
      </c>
      <c r="M10" s="44">
        <v>6900</v>
      </c>
      <c r="N10" s="44">
        <v>45540</v>
      </c>
    </row>
    <row r="11" s="3" customFormat="1" ht="37" customHeight="1" spans="1:21">
      <c r="A11" s="43" t="s">
        <v>17</v>
      </c>
      <c r="B11" s="44">
        <f t="shared" si="0"/>
        <v>48</v>
      </c>
      <c r="C11" s="44">
        <f t="shared" si="1"/>
        <v>50</v>
      </c>
      <c r="D11" s="44">
        <f t="shared" si="2"/>
        <v>48100</v>
      </c>
      <c r="E11" s="44">
        <v>0</v>
      </c>
      <c r="F11" s="44">
        <v>0</v>
      </c>
      <c r="G11" s="44">
        <v>0</v>
      </c>
      <c r="H11" s="44">
        <v>0</v>
      </c>
      <c r="I11" s="44">
        <v>48</v>
      </c>
      <c r="J11" s="44">
        <v>50</v>
      </c>
      <c r="K11" s="44">
        <v>0</v>
      </c>
      <c r="L11" s="46">
        <f t="shared" si="4"/>
        <v>42000</v>
      </c>
      <c r="M11" s="44">
        <v>6100</v>
      </c>
      <c r="N11" s="44">
        <v>48100</v>
      </c>
    </row>
    <row r="12" s="3" customFormat="1" ht="37" customHeight="1" spans="1:21">
      <c r="A12" s="43" t="s">
        <v>18</v>
      </c>
      <c r="B12" s="44">
        <f t="shared" si="0"/>
        <v>86</v>
      </c>
      <c r="C12" s="44">
        <f t="shared" si="1"/>
        <v>89</v>
      </c>
      <c r="D12" s="44">
        <f t="shared" si="2"/>
        <v>87860</v>
      </c>
      <c r="E12" s="44">
        <v>0</v>
      </c>
      <c r="F12" s="44">
        <v>0</v>
      </c>
      <c r="G12" s="44">
        <v>0</v>
      </c>
      <c r="H12" s="44">
        <v>0</v>
      </c>
      <c r="I12" s="44">
        <v>86</v>
      </c>
      <c r="J12" s="44">
        <v>89</v>
      </c>
      <c r="K12" s="44">
        <v>0</v>
      </c>
      <c r="L12" s="46">
        <v>74760</v>
      </c>
      <c r="M12" s="44">
        <v>13100</v>
      </c>
      <c r="N12" s="44">
        <v>87860</v>
      </c>
    </row>
    <row r="13" s="3" customFormat="1" ht="37" customHeight="1" spans="1:21">
      <c r="A13" s="43" t="s">
        <v>19</v>
      </c>
      <c r="B13" s="44">
        <f t="shared" si="0"/>
        <v>42</v>
      </c>
      <c r="C13" s="44">
        <f t="shared" si="1"/>
        <v>44</v>
      </c>
      <c r="D13" s="44">
        <f t="shared" si="2"/>
        <v>42960</v>
      </c>
      <c r="E13" s="44">
        <v>0</v>
      </c>
      <c r="F13" s="44">
        <v>0</v>
      </c>
      <c r="G13" s="44">
        <v>0</v>
      </c>
      <c r="H13" s="44">
        <v>0</v>
      </c>
      <c r="I13" s="44">
        <v>42</v>
      </c>
      <c r="J13" s="44">
        <v>44</v>
      </c>
      <c r="K13" s="44">
        <v>0</v>
      </c>
      <c r="L13" s="46">
        <f t="shared" ref="L13:L20" si="5">N13-M13</f>
        <v>36960</v>
      </c>
      <c r="M13" s="44">
        <v>6000</v>
      </c>
      <c r="N13" s="44">
        <v>42960</v>
      </c>
    </row>
    <row r="14" s="3" customFormat="1" ht="37" customHeight="1" spans="1:21">
      <c r="A14" s="43" t="s">
        <v>20</v>
      </c>
      <c r="B14" s="44">
        <f t="shared" si="0"/>
        <v>91</v>
      </c>
      <c r="C14" s="44">
        <f t="shared" si="1"/>
        <v>94</v>
      </c>
      <c r="D14" s="44">
        <f t="shared" si="2"/>
        <v>103520.5</v>
      </c>
      <c r="E14" s="44">
        <v>34</v>
      </c>
      <c r="F14" s="44">
        <v>34</v>
      </c>
      <c r="G14" s="44">
        <v>0</v>
      </c>
      <c r="H14" s="44">
        <v>45220.5</v>
      </c>
      <c r="I14" s="44">
        <v>57</v>
      </c>
      <c r="J14" s="44">
        <v>60</v>
      </c>
      <c r="K14" s="44">
        <v>0</v>
      </c>
      <c r="L14" s="46">
        <v>50400</v>
      </c>
      <c r="M14" s="44">
        <v>7900</v>
      </c>
      <c r="N14" s="44">
        <v>58300</v>
      </c>
    </row>
    <row r="15" s="3" customFormat="1" ht="37" customHeight="1" spans="1:21">
      <c r="A15" s="43" t="s">
        <v>21</v>
      </c>
      <c r="B15" s="44">
        <f t="shared" si="0"/>
        <v>65</v>
      </c>
      <c r="C15" s="44">
        <f t="shared" si="1"/>
        <v>67</v>
      </c>
      <c r="D15" s="44">
        <f t="shared" si="2"/>
        <v>64880</v>
      </c>
      <c r="E15" s="44">
        <v>0</v>
      </c>
      <c r="F15" s="44">
        <v>0</v>
      </c>
      <c r="G15" s="44">
        <v>0</v>
      </c>
      <c r="H15" s="44">
        <v>0</v>
      </c>
      <c r="I15" s="44">
        <v>65</v>
      </c>
      <c r="J15" s="44">
        <v>67</v>
      </c>
      <c r="K15" s="44">
        <v>0</v>
      </c>
      <c r="L15" s="46">
        <f t="shared" si="5"/>
        <v>56280</v>
      </c>
      <c r="M15" s="44">
        <v>8600</v>
      </c>
      <c r="N15" s="44">
        <v>64880</v>
      </c>
    </row>
    <row r="16" s="3" customFormat="1" ht="37" customHeight="1" spans="1:21">
      <c r="A16" s="43" t="s">
        <v>22</v>
      </c>
      <c r="B16" s="44">
        <f t="shared" si="0"/>
        <v>97</v>
      </c>
      <c r="C16" s="44">
        <f t="shared" si="1"/>
        <v>97</v>
      </c>
      <c r="D16" s="44">
        <f t="shared" si="2"/>
        <v>109364</v>
      </c>
      <c r="E16" s="44">
        <v>32</v>
      </c>
      <c r="F16" s="44">
        <v>32</v>
      </c>
      <c r="G16" s="44">
        <v>0</v>
      </c>
      <c r="H16" s="44">
        <v>47164</v>
      </c>
      <c r="I16" s="44">
        <v>65</v>
      </c>
      <c r="J16" s="44">
        <v>65</v>
      </c>
      <c r="K16" s="44">
        <v>0</v>
      </c>
      <c r="L16" s="46">
        <v>54600</v>
      </c>
      <c r="M16" s="44">
        <v>7600</v>
      </c>
      <c r="N16" s="44">
        <v>62200</v>
      </c>
    </row>
    <row r="17" s="3" customFormat="1" ht="37" customHeight="1" spans="1:15">
      <c r="A17" s="43" t="s">
        <v>23</v>
      </c>
      <c r="B17" s="44">
        <f t="shared" si="0"/>
        <v>87</v>
      </c>
      <c r="C17" s="44">
        <f t="shared" si="1"/>
        <v>87</v>
      </c>
      <c r="D17" s="44">
        <f t="shared" si="2"/>
        <v>84780</v>
      </c>
      <c r="E17" s="44">
        <v>0</v>
      </c>
      <c r="F17" s="44">
        <v>0</v>
      </c>
      <c r="G17" s="44">
        <v>0</v>
      </c>
      <c r="H17" s="44">
        <v>0</v>
      </c>
      <c r="I17" s="44">
        <v>87</v>
      </c>
      <c r="J17" s="44">
        <v>87</v>
      </c>
      <c r="K17" s="44">
        <v>0</v>
      </c>
      <c r="L17" s="46">
        <f t="shared" si="5"/>
        <v>73080</v>
      </c>
      <c r="M17" s="44">
        <v>11700</v>
      </c>
      <c r="N17" s="44">
        <v>84780</v>
      </c>
    </row>
    <row r="18" s="3" customFormat="1" ht="37" customHeight="1" spans="1:15">
      <c r="A18" s="43" t="s">
        <v>24</v>
      </c>
      <c r="B18" s="44">
        <f t="shared" si="0"/>
        <v>84</v>
      </c>
      <c r="C18" s="44">
        <f t="shared" si="1"/>
        <v>86</v>
      </c>
      <c r="D18" s="44">
        <f t="shared" si="2"/>
        <v>81240</v>
      </c>
      <c r="E18" s="44">
        <v>0</v>
      </c>
      <c r="F18" s="44">
        <v>0</v>
      </c>
      <c r="G18" s="44">
        <v>0</v>
      </c>
      <c r="H18" s="44">
        <v>0</v>
      </c>
      <c r="I18" s="44">
        <v>84</v>
      </c>
      <c r="J18" s="44">
        <v>86</v>
      </c>
      <c r="K18" s="44">
        <v>0</v>
      </c>
      <c r="L18" s="46">
        <f t="shared" si="5"/>
        <v>72240</v>
      </c>
      <c r="M18" s="44">
        <v>9000</v>
      </c>
      <c r="N18" s="44">
        <v>81240</v>
      </c>
    </row>
    <row r="19" s="4" customFormat="1" ht="37" customHeight="1" spans="1:15">
      <c r="A19" s="43" t="s">
        <v>25</v>
      </c>
      <c r="B19" s="44">
        <f t="shared" si="0"/>
        <v>116</v>
      </c>
      <c r="C19" s="44">
        <f t="shared" si="1"/>
        <v>118</v>
      </c>
      <c r="D19" s="44">
        <f t="shared" si="2"/>
        <v>114020</v>
      </c>
      <c r="E19" s="44">
        <v>0</v>
      </c>
      <c r="F19" s="44">
        <v>0</v>
      </c>
      <c r="G19" s="44">
        <v>0</v>
      </c>
      <c r="H19" s="44">
        <v>0</v>
      </c>
      <c r="I19" s="44">
        <v>116</v>
      </c>
      <c r="J19" s="44">
        <v>118</v>
      </c>
      <c r="K19" s="44">
        <v>0</v>
      </c>
      <c r="L19" s="46">
        <f t="shared" si="5"/>
        <v>99120</v>
      </c>
      <c r="M19" s="44">
        <v>14900</v>
      </c>
      <c r="N19" s="48">
        <v>114020</v>
      </c>
    </row>
    <row r="20" s="3" customFormat="1" ht="37" customHeight="1" spans="1:15">
      <c r="A20" s="49" t="s">
        <v>26</v>
      </c>
      <c r="B20" s="44">
        <f t="shared" si="0"/>
        <v>1192</v>
      </c>
      <c r="C20" s="44">
        <f t="shared" si="1"/>
        <v>1220</v>
      </c>
      <c r="D20" s="44">
        <f t="shared" si="2"/>
        <v>1245644.5</v>
      </c>
      <c r="E20" s="44">
        <f t="shared" ref="E20:K20" si="6">SUM(E5:E19)</f>
        <v>129</v>
      </c>
      <c r="F20" s="44">
        <f t="shared" si="6"/>
        <v>131</v>
      </c>
      <c r="G20" s="44">
        <v>0</v>
      </c>
      <c r="H20" s="44">
        <f t="shared" si="6"/>
        <v>191384.5</v>
      </c>
      <c r="I20" s="44">
        <f t="shared" si="6"/>
        <v>1063</v>
      </c>
      <c r="J20" s="44">
        <f t="shared" si="6"/>
        <v>1089</v>
      </c>
      <c r="K20" s="44">
        <v>0</v>
      </c>
      <c r="L20" s="46">
        <f t="shared" si="5"/>
        <v>914760</v>
      </c>
      <c r="M20" s="44">
        <f>SUM(M5:M19)</f>
        <v>139500</v>
      </c>
      <c r="N20" s="44">
        <f>SUM(N5:N19)</f>
        <v>1054260</v>
      </c>
      <c r="O20" s="50"/>
    </row>
    <row r="21" s="1" customFormat="1" ht="37" customHeight="1" spans="1:15">
      <c r="A21" s="5"/>
      <c r="B21" s="51"/>
      <c r="C21" s="51"/>
      <c r="D21" s="52"/>
      <c r="E21" s="5"/>
      <c r="F21" s="5"/>
      <c r="G21" s="5"/>
      <c r="H21" s="37"/>
      <c r="I21" s="5"/>
      <c r="J21" s="5"/>
      <c r="K21" s="6"/>
      <c r="L21" s="37"/>
      <c r="M21" s="37"/>
      <c r="N21" s="37"/>
    </row>
  </sheetData>
  <mergeCells count="7">
    <mergeCell ref="A2:N2"/>
    <mergeCell ref="E3:H3"/>
    <mergeCell ref="I3:N3"/>
    <mergeCell ref="A3:A4"/>
    <mergeCell ref="B3:B4"/>
    <mergeCell ref="C3:C4"/>
    <mergeCell ref="D3:D4"/>
  </mergeCells>
  <pageMargins left="0.590277777777778" right="0.0388888888888889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opLeftCell="A13" workbookViewId="0">
      <selection activeCell="A4" sqref="A4:H34"/>
    </sheetView>
  </sheetViews>
  <sheetFormatPr defaultColWidth="9" defaultRowHeight="26" customHeight="1"/>
  <cols>
    <col min="1" max="1" width="16.875" style="20" customWidth="1"/>
    <col min="2" max="2" width="23.7083333333333" style="20" customWidth="1"/>
    <col min="3" max="3" width="9.875" style="20" customWidth="1"/>
    <col min="4" max="4" width="7.04166666666667" style="20" customWidth="1"/>
    <col min="5" max="5" width="6.46666666666667" style="20" customWidth="1"/>
    <col min="6" max="6" width="7.35833333333333" style="20" customWidth="1"/>
    <col min="7" max="7" width="9" style="20" customWidth="1"/>
    <col min="8" max="8" width="9.5" style="20" customWidth="1"/>
    <col min="9" max="205" width="9" style="20" customWidth="1"/>
    <col min="206" max="16384" width="9" style="20"/>
  </cols>
  <sheetData>
    <row r="1" s="20" customFormat="1" customHeight="1" spans="1:8">
      <c r="A1" s="22" t="s">
        <v>35</v>
      </c>
    </row>
    <row r="2" s="20" customFormat="1" ht="41" customHeight="1" spans="1:8">
      <c r="A2" s="23" t="s">
        <v>36</v>
      </c>
      <c r="B2" s="23"/>
      <c r="C2" s="23"/>
      <c r="D2" s="23"/>
      <c r="E2" s="23"/>
      <c r="F2" s="23"/>
      <c r="G2" s="23"/>
      <c r="H2" s="23"/>
    </row>
    <row r="3" s="20" customFormat="1" ht="32" customHeight="1" spans="1:8">
      <c r="A3" s="24" t="s">
        <v>37</v>
      </c>
      <c r="B3" s="24" t="s">
        <v>38</v>
      </c>
      <c r="C3" s="24" t="s">
        <v>39</v>
      </c>
      <c r="D3" s="24" t="s">
        <v>40</v>
      </c>
      <c r="E3" s="24" t="s">
        <v>41</v>
      </c>
      <c r="F3" s="24" t="s">
        <v>33</v>
      </c>
      <c r="G3" s="24" t="s">
        <v>31</v>
      </c>
      <c r="H3" s="25" t="s">
        <v>26</v>
      </c>
    </row>
    <row r="4" s="20" customFormat="1" ht="20" customHeight="1" spans="1:8">
      <c r="A4" s="26" t="s">
        <v>42</v>
      </c>
      <c r="B4" s="64" t="s">
        <v>43</v>
      </c>
      <c r="C4" s="27" t="s">
        <v>11</v>
      </c>
      <c r="D4" s="27">
        <v>12</v>
      </c>
      <c r="E4" s="27">
        <v>13</v>
      </c>
      <c r="F4" s="27">
        <v>0</v>
      </c>
      <c r="G4" s="26">
        <v>19778.5</v>
      </c>
      <c r="H4" s="28">
        <f t="shared" ref="H4:H17" si="0">F4+G4</f>
        <v>19778.5</v>
      </c>
    </row>
    <row r="5" s="20" customFormat="1" ht="20" customHeight="1" spans="1:8">
      <c r="A5" s="26"/>
      <c r="B5" s="26"/>
      <c r="C5" s="27" t="s">
        <v>12</v>
      </c>
      <c r="D5" s="27">
        <v>7</v>
      </c>
      <c r="E5" s="27">
        <v>7</v>
      </c>
      <c r="F5" s="27">
        <v>0</v>
      </c>
      <c r="G5" s="26">
        <v>10129</v>
      </c>
      <c r="H5" s="28">
        <f t="shared" si="0"/>
        <v>10129</v>
      </c>
    </row>
    <row r="6" s="20" customFormat="1" ht="20" customHeight="1" spans="1:8">
      <c r="A6" s="26"/>
      <c r="B6" s="26"/>
      <c r="C6" s="27" t="s">
        <v>23</v>
      </c>
      <c r="D6" s="27">
        <v>10</v>
      </c>
      <c r="E6" s="27">
        <v>11</v>
      </c>
      <c r="F6" s="27">
        <v>0</v>
      </c>
      <c r="G6" s="26">
        <v>15917</v>
      </c>
      <c r="H6" s="28">
        <f t="shared" si="0"/>
        <v>15917</v>
      </c>
    </row>
    <row r="7" s="20" customFormat="1" ht="20" customHeight="1" spans="1:8">
      <c r="A7" s="26"/>
      <c r="B7" s="26"/>
      <c r="C7" s="27" t="s">
        <v>25</v>
      </c>
      <c r="D7" s="27">
        <v>4</v>
      </c>
      <c r="E7" s="27">
        <v>4</v>
      </c>
      <c r="F7" s="27">
        <v>0</v>
      </c>
      <c r="G7" s="26">
        <v>6970.5</v>
      </c>
      <c r="H7" s="28">
        <f t="shared" si="0"/>
        <v>6970.5</v>
      </c>
    </row>
    <row r="8" s="20" customFormat="1" ht="20" customHeight="1" spans="1:8">
      <c r="A8" s="26"/>
      <c r="B8" s="26"/>
      <c r="C8" s="27" t="s">
        <v>15</v>
      </c>
      <c r="D8" s="27">
        <v>1</v>
      </c>
      <c r="E8" s="27">
        <v>1</v>
      </c>
      <c r="F8" s="27">
        <v>0</v>
      </c>
      <c r="G8" s="26">
        <v>1232</v>
      </c>
      <c r="H8" s="28">
        <f t="shared" si="0"/>
        <v>1232</v>
      </c>
    </row>
    <row r="9" s="20" customFormat="1" ht="20" customHeight="1" spans="1:8">
      <c r="A9" s="26"/>
      <c r="B9" s="26"/>
      <c r="C9" s="27" t="s">
        <v>19</v>
      </c>
      <c r="D9" s="27">
        <v>1</v>
      </c>
      <c r="E9" s="27">
        <v>1</v>
      </c>
      <c r="F9" s="27">
        <v>0</v>
      </c>
      <c r="G9" s="26">
        <v>1232</v>
      </c>
      <c r="H9" s="28">
        <f t="shared" si="0"/>
        <v>1232</v>
      </c>
    </row>
    <row r="10" s="20" customFormat="1" ht="20" customHeight="1" spans="1:8">
      <c r="A10" s="26"/>
      <c r="B10" s="26"/>
      <c r="C10" s="27" t="s">
        <v>13</v>
      </c>
      <c r="D10" s="27">
        <v>1</v>
      </c>
      <c r="E10" s="27">
        <v>1</v>
      </c>
      <c r="F10" s="27">
        <v>0</v>
      </c>
      <c r="G10" s="26">
        <v>1232</v>
      </c>
      <c r="H10" s="28">
        <f t="shared" si="0"/>
        <v>1232</v>
      </c>
    </row>
    <row r="11" s="20" customFormat="1" ht="20" customHeight="1" spans="1:8">
      <c r="A11" s="26"/>
      <c r="B11" s="26"/>
      <c r="C11" s="27" t="s">
        <v>24</v>
      </c>
      <c r="D11" s="27">
        <v>1</v>
      </c>
      <c r="E11" s="27">
        <v>1</v>
      </c>
      <c r="F11" s="27">
        <v>0</v>
      </c>
      <c r="G11" s="26">
        <v>1232</v>
      </c>
      <c r="H11" s="28">
        <f t="shared" si="0"/>
        <v>1232</v>
      </c>
    </row>
    <row r="12" s="21" customFormat="1" ht="20" customHeight="1" spans="1:8">
      <c r="A12" s="26"/>
      <c r="B12" s="26"/>
      <c r="C12" s="27" t="s">
        <v>44</v>
      </c>
      <c r="D12" s="27">
        <f t="shared" ref="D12:G12" si="1">SUM(D4:D11)</f>
        <v>37</v>
      </c>
      <c r="E12" s="27">
        <f t="shared" si="1"/>
        <v>39</v>
      </c>
      <c r="F12" s="27">
        <v>0</v>
      </c>
      <c r="G12" s="26">
        <f t="shared" si="1"/>
        <v>57723</v>
      </c>
      <c r="H12" s="28">
        <f t="shared" si="0"/>
        <v>57723</v>
      </c>
    </row>
    <row r="13" s="20" customFormat="1" ht="20" customHeight="1" spans="1:8">
      <c r="A13" s="26"/>
      <c r="B13" s="26"/>
      <c r="C13" s="27" t="s">
        <v>16</v>
      </c>
      <c r="D13" s="27">
        <v>10</v>
      </c>
      <c r="E13" s="27">
        <v>10</v>
      </c>
      <c r="F13" s="27">
        <v>0</v>
      </c>
      <c r="G13" s="26">
        <v>14792.5</v>
      </c>
      <c r="H13" s="28">
        <f t="shared" si="0"/>
        <v>14792.5</v>
      </c>
    </row>
    <row r="14" s="20" customFormat="1" ht="20" customHeight="1" spans="1:8">
      <c r="A14" s="26"/>
      <c r="B14" s="26"/>
      <c r="C14" s="27" t="s">
        <v>18</v>
      </c>
      <c r="D14" s="27">
        <v>5</v>
      </c>
      <c r="E14" s="27">
        <v>5</v>
      </c>
      <c r="F14" s="27">
        <v>0</v>
      </c>
      <c r="G14" s="26">
        <v>9922.5</v>
      </c>
      <c r="H14" s="28">
        <f t="shared" si="0"/>
        <v>9922.5</v>
      </c>
    </row>
    <row r="15" s="20" customFormat="1" ht="20" customHeight="1" spans="1:8">
      <c r="A15" s="26"/>
      <c r="B15" s="26"/>
      <c r="C15" s="27" t="s">
        <v>19</v>
      </c>
      <c r="D15" s="27">
        <v>8</v>
      </c>
      <c r="E15" s="27">
        <v>8</v>
      </c>
      <c r="F15" s="27">
        <v>0</v>
      </c>
      <c r="G15" s="26">
        <v>11683.5</v>
      </c>
      <c r="H15" s="28">
        <f t="shared" si="0"/>
        <v>11683.5</v>
      </c>
    </row>
    <row r="16" s="20" customFormat="1" ht="20" customHeight="1" spans="1:8">
      <c r="A16" s="26"/>
      <c r="B16" s="26"/>
      <c r="C16" s="27" t="s">
        <v>24</v>
      </c>
      <c r="D16" s="27">
        <v>7</v>
      </c>
      <c r="E16" s="27">
        <v>7</v>
      </c>
      <c r="F16" s="27">
        <v>0</v>
      </c>
      <c r="G16" s="26">
        <v>10989</v>
      </c>
      <c r="H16" s="28">
        <f t="shared" si="0"/>
        <v>10989</v>
      </c>
    </row>
    <row r="17" s="20" customFormat="1" ht="20" customHeight="1" spans="1:13">
      <c r="A17" s="26"/>
      <c r="B17" s="26"/>
      <c r="C17" s="27" t="s">
        <v>21</v>
      </c>
      <c r="D17" s="27">
        <v>0</v>
      </c>
      <c r="E17" s="27">
        <v>0</v>
      </c>
      <c r="F17" s="27">
        <v>0</v>
      </c>
      <c r="G17" s="26">
        <v>0</v>
      </c>
      <c r="H17" s="28">
        <f t="shared" si="0"/>
        <v>0</v>
      </c>
    </row>
    <row r="18" s="21" customFormat="1" ht="20" customHeight="1" spans="1:13">
      <c r="A18" s="26"/>
      <c r="B18" s="26"/>
      <c r="C18" s="27" t="s">
        <v>44</v>
      </c>
      <c r="D18" s="27">
        <f t="shared" ref="D18:H18" si="2">SUM(D13:D17)</f>
        <v>30</v>
      </c>
      <c r="E18" s="27">
        <f t="shared" si="2"/>
        <v>30</v>
      </c>
      <c r="F18" s="27">
        <v>0</v>
      </c>
      <c r="G18" s="26">
        <f t="shared" si="2"/>
        <v>47387.5</v>
      </c>
      <c r="H18" s="28">
        <f t="shared" si="2"/>
        <v>47387.5</v>
      </c>
    </row>
    <row r="19" s="20" customFormat="1" ht="20" customHeight="1" spans="1:13">
      <c r="A19" s="26"/>
      <c r="B19" s="26"/>
      <c r="C19" s="27" t="s">
        <v>22</v>
      </c>
      <c r="D19" s="27">
        <v>6</v>
      </c>
      <c r="E19" s="27">
        <v>6</v>
      </c>
      <c r="F19" s="27">
        <v>0</v>
      </c>
      <c r="G19" s="26">
        <v>8359.5</v>
      </c>
      <c r="H19" s="28">
        <f t="shared" ref="H19:H23" si="3">F19+G19</f>
        <v>8359.5</v>
      </c>
    </row>
    <row r="20" s="20" customFormat="1" ht="20" customHeight="1" spans="1:13">
      <c r="A20" s="26"/>
      <c r="B20" s="26"/>
      <c r="C20" s="27" t="s">
        <v>11</v>
      </c>
      <c r="D20" s="27">
        <v>1</v>
      </c>
      <c r="E20" s="27">
        <v>1</v>
      </c>
      <c r="F20" s="27">
        <v>0</v>
      </c>
      <c r="G20" s="26">
        <v>1232</v>
      </c>
      <c r="H20" s="28">
        <f t="shared" si="3"/>
        <v>1232</v>
      </c>
    </row>
    <row r="21" s="20" customFormat="1" ht="20" customHeight="1" spans="1:13">
      <c r="A21" s="26"/>
      <c r="B21" s="26"/>
      <c r="C21" s="27" t="s">
        <v>14</v>
      </c>
      <c r="D21" s="27">
        <v>13</v>
      </c>
      <c r="E21" s="27">
        <v>13</v>
      </c>
      <c r="F21" s="27">
        <v>0</v>
      </c>
      <c r="G21" s="26">
        <v>18596</v>
      </c>
      <c r="H21" s="28">
        <f t="shared" si="3"/>
        <v>18596</v>
      </c>
    </row>
    <row r="22" s="20" customFormat="1" ht="20" customHeight="1" spans="1:13">
      <c r="A22" s="26"/>
      <c r="B22" s="26"/>
      <c r="C22" s="27" t="s">
        <v>13</v>
      </c>
      <c r="D22" s="27">
        <v>11</v>
      </c>
      <c r="E22" s="27">
        <v>11</v>
      </c>
      <c r="F22" s="27">
        <v>0</v>
      </c>
      <c r="G22" s="26">
        <v>17422</v>
      </c>
      <c r="H22" s="28">
        <f t="shared" si="3"/>
        <v>17422</v>
      </c>
    </row>
    <row r="23" s="20" customFormat="1" ht="20" customHeight="1" spans="1:13">
      <c r="A23" s="26"/>
      <c r="B23" s="26"/>
      <c r="C23" s="27" t="s">
        <v>23</v>
      </c>
      <c r="D23" s="27">
        <v>1</v>
      </c>
      <c r="E23" s="27">
        <v>1</v>
      </c>
      <c r="F23" s="27">
        <v>0</v>
      </c>
      <c r="G23" s="26">
        <v>1554.5</v>
      </c>
      <c r="H23" s="28">
        <f t="shared" si="3"/>
        <v>1554.5</v>
      </c>
      <c r="M23" s="29"/>
    </row>
    <row r="24" s="21" customFormat="1" ht="20" customHeight="1" spans="1:13">
      <c r="A24" s="26"/>
      <c r="B24" s="26"/>
      <c r="C24" s="27" t="s">
        <v>44</v>
      </c>
      <c r="D24" s="27">
        <f t="shared" ref="D24:H24" si="4">SUM(D19:D23)</f>
        <v>32</v>
      </c>
      <c r="E24" s="27">
        <f t="shared" si="4"/>
        <v>32</v>
      </c>
      <c r="F24" s="27">
        <v>0</v>
      </c>
      <c r="G24" s="26">
        <f t="shared" si="4"/>
        <v>47164</v>
      </c>
      <c r="H24" s="28">
        <f t="shared" si="4"/>
        <v>47164</v>
      </c>
    </row>
    <row r="25" s="20" customFormat="1" ht="20" customHeight="1" spans="1:13">
      <c r="A25" s="26" t="s">
        <v>45</v>
      </c>
      <c r="B25" s="64" t="s">
        <v>46</v>
      </c>
      <c r="C25" s="27" t="s">
        <v>20</v>
      </c>
      <c r="D25" s="27">
        <v>11</v>
      </c>
      <c r="E25" s="27">
        <v>11</v>
      </c>
      <c r="F25" s="27">
        <v>0</v>
      </c>
      <c r="G25" s="26">
        <v>13874.5</v>
      </c>
      <c r="H25" s="28">
        <f t="shared" ref="H25:H34" si="5">F25+G25</f>
        <v>13874.5</v>
      </c>
    </row>
    <row r="26" s="20" customFormat="1" ht="20" customHeight="1" spans="1:13">
      <c r="A26" s="26"/>
      <c r="B26" s="26"/>
      <c r="C26" s="27" t="s">
        <v>21</v>
      </c>
      <c r="D26" s="27">
        <v>5</v>
      </c>
      <c r="E26" s="27">
        <v>5</v>
      </c>
      <c r="F26" s="27">
        <v>0</v>
      </c>
      <c r="G26" s="26">
        <v>7342.5</v>
      </c>
      <c r="H26" s="28">
        <f t="shared" si="5"/>
        <v>7342.5</v>
      </c>
    </row>
    <row r="27" s="20" customFormat="1" ht="20" customHeight="1" spans="1:13">
      <c r="A27" s="26"/>
      <c r="B27" s="26"/>
      <c r="C27" s="27" t="s">
        <v>15</v>
      </c>
      <c r="D27" s="27">
        <v>2</v>
      </c>
      <c r="E27" s="27">
        <v>2</v>
      </c>
      <c r="F27" s="27">
        <v>0</v>
      </c>
      <c r="G27" s="26">
        <v>3324</v>
      </c>
      <c r="H27" s="28">
        <f t="shared" si="5"/>
        <v>3324</v>
      </c>
    </row>
    <row r="28" s="20" customFormat="1" ht="20" customHeight="1" spans="1:13">
      <c r="A28" s="26"/>
      <c r="B28" s="26"/>
      <c r="C28" s="27" t="s">
        <v>13</v>
      </c>
      <c r="D28" s="27">
        <v>2</v>
      </c>
      <c r="E28" s="27">
        <v>2</v>
      </c>
      <c r="F28" s="27">
        <v>0</v>
      </c>
      <c r="G28" s="26">
        <v>2464</v>
      </c>
      <c r="H28" s="28">
        <f t="shared" si="5"/>
        <v>2464</v>
      </c>
    </row>
    <row r="29" s="20" customFormat="1" ht="20" customHeight="1" spans="1:13">
      <c r="A29" s="26"/>
      <c r="B29" s="26"/>
      <c r="C29" s="27" t="s">
        <v>17</v>
      </c>
      <c r="D29" s="27">
        <v>5</v>
      </c>
      <c r="E29" s="27">
        <v>5</v>
      </c>
      <c r="F29" s="27">
        <v>0</v>
      </c>
      <c r="G29" s="26">
        <v>6482.5</v>
      </c>
      <c r="H29" s="28">
        <f t="shared" si="5"/>
        <v>6482.5</v>
      </c>
    </row>
    <row r="30" s="21" customFormat="1" ht="20" customHeight="1" spans="1:13">
      <c r="A30" s="26"/>
      <c r="B30" s="26"/>
      <c r="C30" s="27" t="s">
        <v>23</v>
      </c>
      <c r="D30" s="27">
        <v>1</v>
      </c>
      <c r="E30" s="27">
        <v>1</v>
      </c>
      <c r="F30" s="27">
        <v>0</v>
      </c>
      <c r="G30" s="26">
        <v>1232</v>
      </c>
      <c r="H30" s="28">
        <f t="shared" si="5"/>
        <v>1232</v>
      </c>
    </row>
    <row r="31" s="20" customFormat="1" ht="20" customHeight="1" spans="1:13">
      <c r="A31" s="26"/>
      <c r="B31" s="26"/>
      <c r="C31" s="28" t="s">
        <v>25</v>
      </c>
      <c r="D31" s="28">
        <v>7</v>
      </c>
      <c r="E31" s="28">
        <v>7</v>
      </c>
      <c r="F31" s="28">
        <v>0</v>
      </c>
      <c r="G31" s="28">
        <v>9269</v>
      </c>
      <c r="H31" s="28">
        <f t="shared" si="5"/>
        <v>9269</v>
      </c>
    </row>
    <row r="32" s="20" customFormat="1" ht="20" customHeight="1" spans="1:13">
      <c r="A32" s="26"/>
      <c r="B32" s="26"/>
      <c r="C32" s="28" t="s">
        <v>16</v>
      </c>
      <c r="D32" s="28">
        <v>1</v>
      </c>
      <c r="E32" s="28">
        <v>1</v>
      </c>
      <c r="F32" s="28">
        <v>0</v>
      </c>
      <c r="G32" s="28">
        <v>1232</v>
      </c>
      <c r="H32" s="28">
        <f t="shared" si="5"/>
        <v>1232</v>
      </c>
    </row>
    <row r="33" s="20" customFormat="1" ht="20" customHeight="1" spans="1:8">
      <c r="A33" s="26"/>
      <c r="B33" s="26"/>
      <c r="C33" s="28" t="s">
        <v>44</v>
      </c>
      <c r="D33" s="28">
        <f t="shared" ref="D33:G33" si="6">SUM(D25:D32)</f>
        <v>34</v>
      </c>
      <c r="E33" s="28">
        <f t="shared" si="6"/>
        <v>34</v>
      </c>
      <c r="F33" s="28">
        <v>0</v>
      </c>
      <c r="G33" s="28">
        <f t="shared" si="6"/>
        <v>45220.5</v>
      </c>
      <c r="H33" s="28">
        <f t="shared" si="5"/>
        <v>45220.5</v>
      </c>
    </row>
    <row r="34" s="21" customFormat="1" ht="20" customHeight="1" spans="1:8">
      <c r="A34" s="30" t="s">
        <v>26</v>
      </c>
      <c r="B34" s="31"/>
      <c r="C34" s="32"/>
      <c r="D34" s="27">
        <f t="shared" ref="D34:G34" si="7">D33+D24+D18+D12</f>
        <v>133</v>
      </c>
      <c r="E34" s="27">
        <f t="shared" si="7"/>
        <v>135</v>
      </c>
      <c r="F34" s="27">
        <v>0</v>
      </c>
      <c r="G34" s="26">
        <f t="shared" si="7"/>
        <v>197495</v>
      </c>
      <c r="H34" s="28">
        <f t="shared" si="5"/>
        <v>197495</v>
      </c>
    </row>
  </sheetData>
  <mergeCells count="6">
    <mergeCell ref="A2:H2"/>
    <mergeCell ref="A34:C34"/>
    <mergeCell ref="A4:A24"/>
    <mergeCell ref="A25:A33"/>
    <mergeCell ref="B4:B24"/>
    <mergeCell ref="B25:B33"/>
  </mergeCells>
  <pageMargins left="0.708333333333333" right="0.629861111111111" top="0.75" bottom="0.354166666666667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A1" sqref="A$1:D$1048576"/>
    </sheetView>
  </sheetViews>
  <sheetFormatPr defaultColWidth="9" defaultRowHeight="37" customHeight="1"/>
  <cols>
    <col min="1" max="3" width="22.125" style="5" customWidth="1"/>
    <col min="4" max="4" width="22.125" style="6" customWidth="1"/>
    <col min="5" max="5" width="9.375" style="1"/>
    <col min="6" max="16384" width="9" style="1"/>
  </cols>
  <sheetData>
    <row r="1" s="1" customFormat="1" ht="17" customHeight="1" spans="1:11">
      <c r="A1" s="7" t="s">
        <v>47</v>
      </c>
      <c r="B1" s="5"/>
      <c r="C1" s="5"/>
      <c r="D1" s="6"/>
    </row>
    <row r="2" s="1" customFormat="1" ht="34" customHeight="1" spans="1:11">
      <c r="A2" s="8" t="s">
        <v>48</v>
      </c>
      <c r="B2" s="8"/>
      <c r="C2" s="8"/>
      <c r="D2" s="9"/>
    </row>
    <row r="3" s="1" customFormat="1" ht="30" customHeight="1" spans="1:11">
      <c r="A3" s="10" t="s">
        <v>49</v>
      </c>
      <c r="B3" s="11" t="s">
        <v>50</v>
      </c>
      <c r="C3" s="11"/>
      <c r="D3" s="12"/>
    </row>
    <row r="4" s="2" customFormat="1" ht="30" customHeight="1" spans="1:11">
      <c r="A4" s="10"/>
      <c r="B4" s="10" t="s">
        <v>3</v>
      </c>
      <c r="C4" s="10" t="s">
        <v>4</v>
      </c>
      <c r="D4" s="13" t="s">
        <v>51</v>
      </c>
    </row>
    <row r="5" s="3" customFormat="1" ht="36" customHeight="1" spans="1:11">
      <c r="A5" s="14" t="s">
        <v>11</v>
      </c>
      <c r="B5" s="15">
        <v>58</v>
      </c>
      <c r="C5" s="15">
        <v>60</v>
      </c>
      <c r="D5" s="16">
        <f t="shared" ref="D5:D20" si="0">B5*7.16</f>
        <v>415.28</v>
      </c>
    </row>
    <row r="6" s="3" customFormat="1" ht="36" customHeight="1" spans="1:11">
      <c r="A6" s="14" t="s">
        <v>12</v>
      </c>
      <c r="B6" s="15">
        <v>66</v>
      </c>
      <c r="C6" s="15">
        <v>67</v>
      </c>
      <c r="D6" s="16">
        <f t="shared" si="0"/>
        <v>472.56</v>
      </c>
    </row>
    <row r="7" s="3" customFormat="1" ht="36" customHeight="1" spans="1:11">
      <c r="A7" s="14" t="s">
        <v>13</v>
      </c>
      <c r="B7" s="15">
        <v>90</v>
      </c>
      <c r="C7" s="15">
        <v>91</v>
      </c>
      <c r="D7" s="16">
        <f t="shared" si="0"/>
        <v>644.4</v>
      </c>
    </row>
    <row r="8" s="3" customFormat="1" ht="36" customHeight="1" spans="1:11">
      <c r="A8" s="14" t="s">
        <v>14</v>
      </c>
      <c r="B8" s="15">
        <v>112</v>
      </c>
      <c r="C8" s="15">
        <v>116</v>
      </c>
      <c r="D8" s="16">
        <f t="shared" si="0"/>
        <v>801.92</v>
      </c>
    </row>
    <row r="9" s="3" customFormat="1" ht="36" customHeight="1" spans="1:11">
      <c r="A9" s="14" t="s">
        <v>15</v>
      </c>
      <c r="B9" s="15">
        <v>43</v>
      </c>
      <c r="C9" s="15">
        <v>43</v>
      </c>
      <c r="D9" s="16">
        <f t="shared" si="0"/>
        <v>307.88</v>
      </c>
      <c r="K9" s="17"/>
    </row>
    <row r="10" s="3" customFormat="1" ht="36" customHeight="1" spans="1:11">
      <c r="A10" s="14" t="s">
        <v>16</v>
      </c>
      <c r="B10" s="15">
        <v>44</v>
      </c>
      <c r="C10" s="15">
        <v>46</v>
      </c>
      <c r="D10" s="16">
        <f t="shared" si="0"/>
        <v>315.04</v>
      </c>
    </row>
    <row r="11" s="3" customFormat="1" ht="36" customHeight="1" spans="1:11">
      <c r="A11" s="14" t="s">
        <v>17</v>
      </c>
      <c r="B11" s="15">
        <v>48</v>
      </c>
      <c r="C11" s="15">
        <v>50</v>
      </c>
      <c r="D11" s="16">
        <f t="shared" si="0"/>
        <v>343.68</v>
      </c>
    </row>
    <row r="12" s="3" customFormat="1" ht="36" customHeight="1" spans="1:11">
      <c r="A12" s="14" t="s">
        <v>18</v>
      </c>
      <c r="B12" s="15">
        <v>86</v>
      </c>
      <c r="C12" s="15">
        <v>89</v>
      </c>
      <c r="D12" s="16">
        <f t="shared" si="0"/>
        <v>615.76</v>
      </c>
    </row>
    <row r="13" s="3" customFormat="1" ht="36" customHeight="1" spans="1:11">
      <c r="A13" s="14" t="s">
        <v>19</v>
      </c>
      <c r="B13" s="15">
        <v>42</v>
      </c>
      <c r="C13" s="15">
        <v>44</v>
      </c>
      <c r="D13" s="16">
        <f t="shared" si="0"/>
        <v>300.72</v>
      </c>
    </row>
    <row r="14" s="3" customFormat="1" ht="36" customHeight="1" spans="1:11">
      <c r="A14" s="14" t="s">
        <v>20</v>
      </c>
      <c r="B14" s="15">
        <v>57</v>
      </c>
      <c r="C14" s="15">
        <v>60</v>
      </c>
      <c r="D14" s="16">
        <f t="shared" si="0"/>
        <v>408.12</v>
      </c>
    </row>
    <row r="15" s="3" customFormat="1" ht="36" customHeight="1" spans="1:11">
      <c r="A15" s="14" t="s">
        <v>21</v>
      </c>
      <c r="B15" s="15">
        <v>65</v>
      </c>
      <c r="C15" s="15">
        <v>67</v>
      </c>
      <c r="D15" s="16">
        <f t="shared" si="0"/>
        <v>465.4</v>
      </c>
    </row>
    <row r="16" s="3" customFormat="1" ht="36" customHeight="1" spans="1:11">
      <c r="A16" s="14" t="s">
        <v>22</v>
      </c>
      <c r="B16" s="15">
        <v>65</v>
      </c>
      <c r="C16" s="15">
        <v>65</v>
      </c>
      <c r="D16" s="16">
        <f t="shared" si="0"/>
        <v>465.4</v>
      </c>
    </row>
    <row r="17" s="3" customFormat="1" ht="36" customHeight="1" spans="1:7">
      <c r="A17" s="14" t="s">
        <v>23</v>
      </c>
      <c r="B17" s="15">
        <v>87</v>
      </c>
      <c r="C17" s="15">
        <v>87</v>
      </c>
      <c r="D17" s="16">
        <f t="shared" si="0"/>
        <v>622.92</v>
      </c>
    </row>
    <row r="18" s="3" customFormat="1" ht="36" customHeight="1" spans="1:7">
      <c r="A18" s="14" t="s">
        <v>24</v>
      </c>
      <c r="B18" s="15">
        <v>84</v>
      </c>
      <c r="C18" s="15">
        <v>86</v>
      </c>
      <c r="D18" s="16">
        <f t="shared" si="0"/>
        <v>601.44</v>
      </c>
    </row>
    <row r="19" s="4" customFormat="1" ht="36" customHeight="1" spans="1:7">
      <c r="A19" s="14" t="s">
        <v>25</v>
      </c>
      <c r="B19" s="15">
        <v>116</v>
      </c>
      <c r="C19" s="15">
        <v>118</v>
      </c>
      <c r="D19" s="16">
        <f t="shared" si="0"/>
        <v>830.56</v>
      </c>
      <c r="E19" s="3"/>
      <c r="G19" s="3"/>
    </row>
    <row r="20" s="3" customFormat="1" ht="36" customHeight="1" spans="1:7">
      <c r="A20" s="18" t="s">
        <v>26</v>
      </c>
      <c r="B20" s="19">
        <f>SUM(B5:B19)</f>
        <v>1063</v>
      </c>
      <c r="C20" s="19">
        <f>SUM(C5:C19)</f>
        <v>1089</v>
      </c>
      <c r="D20" s="16">
        <f t="shared" si="0"/>
        <v>7611.08</v>
      </c>
    </row>
  </sheetData>
  <mergeCells count="3">
    <mergeCell ref="A2:D2"/>
    <mergeCell ref="B3:D3"/>
    <mergeCell ref="A3:A4"/>
  </mergeCells>
  <pageMargins left="0.708333333333333" right="0.708333333333333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で⅞づ殇ゞ.</cp:lastModifiedBy>
  <dcterms:created xsi:type="dcterms:W3CDTF">2023-05-12T11:15:00Z</dcterms:created>
  <dcterms:modified xsi:type="dcterms:W3CDTF">2026-01-29T07:48:10Z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56FFA99619A548D2B2748B54FD91023F_12</vt:lpwstr>
  </property>
  <property fmtid="{D5CDD505-2E9C-101B-9397-08002B2CF9AE}" pid="4" name="CalculationRule">
    <vt:i4>0</vt:i4>
  </property>
</Properties>
</file>