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<sst xmlns="http://schemas.openxmlformats.org/spreadsheetml/2006/main" count="243" uniqueCount="120">
  <si>
    <t>附件1：</t>
  </si>
  <si>
    <t>柳林县城市特困对象2026年4月供养金汇总表</t>
  </si>
  <si>
    <t>居委
乡镇</t>
  </si>
  <si>
    <t>户数</t>
  </si>
  <si>
    <t>人数</t>
  </si>
  <si>
    <t>4月
发放金额</t>
  </si>
  <si>
    <t>集中供养</t>
  </si>
  <si>
    <t>分散供养</t>
  </si>
  <si>
    <t>月保障
金额</t>
  </si>
  <si>
    <t>生活费</t>
  </si>
  <si>
    <t>护理费</t>
  </si>
  <si>
    <t>柳林镇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</si>
  <si>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</si>
  <si>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</si>
  <si>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</si>
  <si>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</si>
  <si>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</si>
  <si>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</si>
  <si>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</si>
  <si>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</si>
  <si>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</si>
  <si>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</si>
  <si>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</si>
  <si>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</si>
  <si>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</si>
  <si>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</si>
  <si>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</si>
  <si>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</si>
  <si>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柳林县农村特困对象2026年4月供养金汇总表</t>
  </si>
  <si>
    <t>总
户
数</t>
  </si>
  <si>
    <t>总
人
数</t>
  </si>
  <si>
    <t>4月
供养金</t>
  </si>
  <si>
    <t>人
数</t>
  </si>
  <si>
    <t>埋葬费</t>
  </si>
  <si>
    <t>4月
保障金额</t>
  </si>
  <si>
    <t>附件3：</t>
  </si>
  <si>
    <t>柳林县各敬老院2026年4月供养金汇总表</t>
  </si>
  <si>
    <t>敬老院名称
（开户名）</t>
  </si>
  <si>
    <t>信用社账号</t>
  </si>
  <si>
    <t>入住乡镇</t>
  </si>
  <si>
    <t>入住
户数</t>
  </si>
  <si>
    <t>入住
人数</t>
  </si>
  <si>
    <t>柳林县护理型中心敬老院</t>
  </si>
  <si>
    <t>561151210006562830</t>
  </si>
  <si>
    <t>小计</t>
  </si>
  <si>
    <t>柳林县高家沟中心敬老院</t>
  </si>
  <si>
    <t>561151010300000027382</t>
  </si>
  <si>
    <t>附件4：</t>
  </si>
  <si>
    <t>农村特困对象2026年4月电价补贴汇总表</t>
  </si>
  <si>
    <t xml:space="preserve">
乡镇</t>
  </si>
  <si>
    <t>分散供养（7.16/户）</t>
  </si>
  <si>
    <t>4月
电价补贴</t>
  </si>
  <si>
    <t>2026年4月城乡特困集中供养核减花名</t>
  </si>
  <si>
    <t>街道(乡镇)</t>
  </si>
  <si>
    <t>序号</t>
  </si>
  <si>
    <t>社区(村)</t>
  </si>
  <si>
    <t>申请人姓名</t>
  </si>
  <si>
    <t>身份证号码</t>
  </si>
  <si>
    <t>特困类别</t>
  </si>
  <si>
    <t>供养方式</t>
  </si>
  <si>
    <t>供养机构</t>
  </si>
  <si>
    <t>家庭人口数</t>
  </si>
  <si>
    <t>需供养人口数</t>
  </si>
  <si>
    <t>居住地址</t>
  </si>
  <si>
    <t>联系电话</t>
  </si>
  <si>
    <t>银行账号</t>
  </si>
  <si>
    <t>起始供养年月</t>
  </si>
  <si>
    <t>截止供养年月</t>
  </si>
  <si>
    <t>待遇类型</t>
  </si>
  <si>
    <t>业务办理类型</t>
  </si>
  <si>
    <t>行政区划编码</t>
  </si>
  <si>
    <t>是否工作人员近亲属</t>
  </si>
  <si>
    <t>西王家沟乡</t>
  </si>
  <si>
    <t>1</t>
  </si>
  <si>
    <t>南凹村委会</t>
  </si>
  <si>
    <t>白润艮</t>
  </si>
  <si>
    <t>14**************44</t>
  </si>
  <si>
    <t>农村特困</t>
  </si>
  <si>
    <t>柳林县王家沟中心敬老院(已撤销)</t>
  </si>
  <si>
    <t>柳林县西王家沟乡南凹村委会</t>
  </si>
  <si>
    <t/>
  </si>
  <si>
    <t>201910</t>
  </si>
  <si>
    <t>正常</t>
  </si>
  <si>
    <t>新申请</t>
  </si>
  <si>
    <t>141125206212</t>
  </si>
  <si>
    <t>否</t>
  </si>
  <si>
    <t>陈家湾乡(已撤销)</t>
  </si>
  <si>
    <t>2</t>
  </si>
  <si>
    <t>强家垣村委会(已撤销)</t>
  </si>
  <si>
    <t>强丑年</t>
  </si>
  <si>
    <t>14**************72</t>
  </si>
  <si>
    <t>柳林县金家庄中心敬老院(已撤销)</t>
  </si>
  <si>
    <t>柳林县陈家湾乡</t>
  </si>
  <si>
    <t>15*******89</t>
  </si>
  <si>
    <t>202312</t>
  </si>
  <si>
    <t>复查</t>
  </si>
  <si>
    <t>141125202999</t>
  </si>
  <si>
    <t>3</t>
  </si>
  <si>
    <t>德岗垣村委会</t>
  </si>
  <si>
    <t>王买燕</t>
  </si>
  <si>
    <t>14**************27</t>
  </si>
  <si>
    <t>柳林县柳林镇中心敬老院(已撤销)</t>
  </si>
  <si>
    <t>柳林县贾家垣乡德岗垣村委会</t>
  </si>
  <si>
    <t>15*******92</t>
  </si>
  <si>
    <t>6230***********3404</t>
  </si>
  <si>
    <t>141125201999</t>
  </si>
  <si>
    <t>2026年4月城乡特困分散供养核减花名</t>
  </si>
  <si>
    <t>监护人姓名</t>
  </si>
  <si>
    <t>监护人身份证号</t>
  </si>
  <si>
    <t>监护人银行账号</t>
  </si>
  <si>
    <t>监护人联系电话</t>
  </si>
  <si>
    <t>堡上村委会</t>
  </si>
  <si>
    <t>高国昌</t>
  </si>
  <si>
    <t>14**************71</t>
  </si>
  <si>
    <t>柳林县穆村镇堡上村委会</t>
  </si>
  <si>
    <t>15*******81</t>
  </si>
  <si>
    <t>6215***********8265</t>
  </si>
  <si>
    <t>高岐昌</t>
  </si>
  <si>
    <t>14**************77</t>
  </si>
  <si>
    <t>6230***********7485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</si>
</sst>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#.00"/>
    <numFmt numFmtId="178" formatCode="0.00_ "/>
    <numFmt numFmtId="179" formatCode="0_ "/>
  </numFmts>
  <fonts count="4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Arial"/>
      <charset val="0"/>
    </font>
    <font>
      <b/>
      <sz val="11"/>
      <name val="宋体"/>
      <charset val="0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0" fillId="3" borderId="11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12">
      <alignment vertical="center"/>
    </xf>
    <xf numFmtId="0" fontId="29" fillId="0" borderId="12">
      <alignment vertical="center"/>
    </xf>
    <xf numFmtId="0" fontId="30" fillId="0" borderId="13">
      <alignment vertical="center"/>
    </xf>
    <xf numFmtId="0" fontId="30" fillId="0" borderId="0">
      <alignment vertical="center"/>
    </xf>
    <xf numFmtId="0" fontId="31" fillId="4" borderId="14">
      <alignment vertical="center"/>
    </xf>
    <xf numFmtId="0" fontId="32" fillId="5" borderId="15">
      <alignment vertical="center"/>
    </xf>
    <xf numFmtId="0" fontId="33" fillId="5" borderId="14">
      <alignment vertical="center"/>
    </xf>
    <xf numFmtId="0" fontId="34" fillId="6" borderId="16">
      <alignment vertical="center"/>
    </xf>
    <xf numFmtId="0" fontId="35" fillId="0" borderId="17">
      <alignment vertical="center"/>
    </xf>
    <xf numFmtId="0" fontId="36" fillId="0" borderId="18">
      <alignment vertical="center"/>
    </xf>
    <xf numFmtId="0" fontId="37" fillId="7" borderId="0">
      <alignment vertical="center"/>
    </xf>
    <xf numFmtId="0" fontId="38" fillId="8" borderId="0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1" fillId="12" borderId="0">
      <alignment vertical="center"/>
    </xf>
    <xf numFmtId="0" fontId="40" fillId="13" borderId="0">
      <alignment vertical="center"/>
    </xf>
    <xf numFmtId="0" fontId="40" fillId="14" borderId="0">
      <alignment vertical="center"/>
    </xf>
    <xf numFmtId="0" fontId="41" fillId="15" borderId="0">
      <alignment vertical="center"/>
    </xf>
    <xf numFmtId="0" fontId="41" fillId="16" borderId="0">
      <alignment vertical="center"/>
    </xf>
    <xf numFmtId="0" fontId="40" fillId="17" borderId="0">
      <alignment vertical="center"/>
    </xf>
    <xf numFmtId="0" fontId="40" fillId="18" borderId="0">
      <alignment vertical="center"/>
    </xf>
    <xf numFmtId="0" fontId="41" fillId="19" borderId="0">
      <alignment vertical="center"/>
    </xf>
    <xf numFmtId="0" fontId="41" fillId="20" borderId="0">
      <alignment vertical="center"/>
    </xf>
    <xf numFmtId="0" fontId="40" fillId="21" borderId="0">
      <alignment vertical="center"/>
    </xf>
    <xf numFmtId="0" fontId="40" fillId="22" borderId="0">
      <alignment vertical="center"/>
    </xf>
    <xf numFmtId="0" fontId="41" fillId="23" borderId="0">
      <alignment vertical="center"/>
    </xf>
    <xf numFmtId="0" fontId="41" fillId="24" borderId="0">
      <alignment vertical="center"/>
    </xf>
    <xf numFmtId="0" fontId="40" fillId="25" borderId="0">
      <alignment vertical="center"/>
    </xf>
    <xf numFmtId="0" fontId="40" fillId="26" borderId="0">
      <alignment vertical="center"/>
    </xf>
    <xf numFmtId="0" fontId="41" fillId="27" borderId="0">
      <alignment vertical="center"/>
    </xf>
    <xf numFmtId="0" fontId="41" fillId="28" borderId="0">
      <alignment vertical="center"/>
    </xf>
    <xf numFmtId="0" fontId="40" fillId="29" borderId="0">
      <alignment vertical="center"/>
    </xf>
    <xf numFmtId="0" fontId="40" fillId="30" borderId="0">
      <alignment vertical="center"/>
    </xf>
    <xf numFmtId="0" fontId="41" fillId="31" borderId="0">
      <alignment vertical="center"/>
    </xf>
    <xf numFmtId="0" fontId="41" fillId="32" borderId="0">
      <alignment vertical="center"/>
    </xf>
    <xf numFmtId="0" fontId="40" fillId="33" borderId="0">
      <alignment vertical="center"/>
    </xf>
    <xf numFmtId="0" fontId="42" fillId="0" borderId="0">
      <alignment vertical="center"/>
    </xf>
    <xf numFmtId="0" fontId="9" fillId="0" borderId="0"/>
  </cellStyleXfs>
  <cellXfs count="83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178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178" fontId="12" fillId="0" borderId="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178" fontId="11" fillId="0" borderId="4" xfId="0" applyNumberFormat="1" applyFont="1" applyFill="1" applyBorder="1" applyAlignment="1" applyProtection="1">
      <alignment horizontal="center" vertical="center"/>
    </xf>
    <xf numFmtId="178" fontId="11" fillId="0" borderId="4" xfId="0" applyNumberFormat="1" applyFont="1" applyFill="1" applyBorder="1" applyAlignment="1" applyProtection="1">
      <alignment horizontal="center" vertical="center" wrapText="1"/>
    </xf>
    <xf numFmtId="49" fontId="13" fillId="0" borderId="4" xfId="49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shrinkToFit="1"/>
    </xf>
    <xf numFmtId="178" fontId="9" fillId="0" borderId="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49" fontId="13" fillId="0" borderId="4" xfId="49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50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 wrapText="1"/>
    </xf>
    <xf numFmtId="0" fontId="8" fillId="0" borderId="7" xfId="5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178" fontId="0" fillId="0" borderId="0" xfId="0" applyNumberFormat="1" applyFont="1" applyFill="1" applyBorder="1" applyAlignment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178" fontId="8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178" fontId="12" fillId="0" borderId="0" xfId="0" applyNumberFormat="1" applyFont="1" applyFill="1" applyBorder="1" applyAlignment="1" applyProtection="1">
      <alignment horizontal="center" vertical="center" shrinkToFit="1"/>
    </xf>
    <xf numFmtId="178" fontId="18" fillId="0" borderId="4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178" fontId="21" fillId="0" borderId="4" xfId="0" applyNumberFormat="1" applyFont="1" applyFill="1" applyBorder="1" applyAlignment="1" applyProtection="1">
      <alignment horizontal="center" vertical="center" wrapText="1"/>
    </xf>
    <xf numFmtId="49" fontId="14" fillId="0" borderId="4" xfId="49" applyNumberFormat="1" applyFont="1" applyFill="1" applyBorder="1" applyAlignment="1" applyProtection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 shrinkToFit="1"/>
    </xf>
    <xf numFmtId="0" fontId="14" fillId="2" borderId="9" xfId="0" applyNumberFormat="1" applyFont="1" applyFill="1" applyBorder="1" applyAlignment="1">
      <alignment horizontal="center" vertical="center" shrinkToFit="1"/>
    </xf>
    <xf numFmtId="0" fontId="14" fillId="2" borderId="2" xfId="0" applyNumberFormat="1" applyFont="1" applyFill="1" applyBorder="1" applyAlignment="1">
      <alignment horizontal="center" vertical="center" shrinkToFit="1"/>
    </xf>
    <xf numFmtId="0" fontId="22" fillId="0" borderId="4" xfId="0" applyNumberFormat="1" applyFont="1" applyFill="1" applyBorder="1" applyAlignment="1" applyProtection="1">
      <alignment horizontal="center" vertical="center" shrinkToFit="1"/>
    </xf>
    <xf numFmtId="49" fontId="14" fillId="0" borderId="4" xfId="49" applyNumberFormat="1" applyFont="1" applyFill="1" applyBorder="1" applyAlignment="1" applyProtection="1">
      <alignment horizontal="center" vertical="center" shrinkToFit="1"/>
    </xf>
    <xf numFmtId="179" fontId="13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4" xfId="49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 quotePrefix="1">
      <alignment horizontal="center" vertical="center" wrapText="1"/>
    </xf>
    <xf numFmtId="0" fontId="2" fillId="0" borderId="4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S16" sqref="S16"/>
    </sheetView>
  </sheetViews>
  <sheetFormatPr defaultColWidth="9" defaultRowHeight="14.25"/>
  <cols>
    <col min="1" max="1" width="11.6916666666667" style="25" customWidth="1"/>
    <col min="2" max="3" width="5.625" style="25" customWidth="1"/>
    <col min="4" max="4" width="9.875" style="25" customWidth="1"/>
    <col min="5" max="6" width="5.625" style="25" customWidth="1"/>
    <col min="7" max="7" width="8.625" style="25" customWidth="1"/>
    <col min="8" max="9" width="5.625" style="25" customWidth="1"/>
    <col min="10" max="11" width="8.625" style="25" customWidth="1"/>
    <col min="12" max="12" width="9.85833333333333" style="25" customWidth="1"/>
    <col min="13" max="248" width="9" style="25"/>
    <col min="249" max="255" width="9" style="72"/>
    <col min="256" max="16384" width="9" style="71"/>
  </cols>
  <sheetData>
    <row r="1" s="71" customFormat="1" ht="22" customHeight="1" spans="1:255">
      <c r="A1" s="27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72"/>
      <c r="IP1" s="72"/>
      <c r="IQ1" s="72"/>
      <c r="IR1" s="72"/>
      <c r="IS1" s="72"/>
      <c r="IT1" s="72"/>
      <c r="IU1" s="72"/>
    </row>
    <row r="2" s="72" customFormat="1" ht="43" customHeight="1" spans="1:25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="73" customFormat="1" ht="30" customHeight="1" spans="1:255">
      <c r="A3" s="76" t="s">
        <v>2</v>
      </c>
      <c r="B3" s="76" t="s">
        <v>3</v>
      </c>
      <c r="C3" s="76" t="s">
        <v>4</v>
      </c>
      <c r="D3" s="76" t="s">
        <v>5</v>
      </c>
      <c r="E3" s="77" t="s">
        <v>6</v>
      </c>
      <c r="F3" s="77"/>
      <c r="G3" s="77"/>
      <c r="H3" s="77" t="s">
        <v>7</v>
      </c>
      <c r="I3" s="77"/>
      <c r="J3" s="77"/>
      <c r="K3" s="77"/>
      <c r="L3" s="77"/>
    </row>
    <row r="4" s="23" customFormat="1" ht="40" customHeight="1" spans="1:255">
      <c r="A4" s="30"/>
      <c r="B4" s="30"/>
      <c r="C4" s="30"/>
      <c r="D4" s="30"/>
      <c r="E4" s="30" t="s">
        <v>3</v>
      </c>
      <c r="F4" s="30" t="s">
        <v>4</v>
      </c>
      <c r="G4" s="30" t="s">
        <v>8</v>
      </c>
      <c r="H4" s="30" t="s">
        <v>3</v>
      </c>
      <c r="I4" s="30" t="s">
        <v>4</v>
      </c>
      <c r="J4" s="30" t="s">
        <v>9</v>
      </c>
      <c r="K4" s="30" t="s">
        <v>10</v>
      </c>
      <c r="L4" s="30" t="s">
        <v>8</v>
      </c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</row>
    <row r="5" s="71" customFormat="1" ht="37" customHeight="1" spans="1:255">
      <c r="A5" s="79" t="s">
        <v>11</v>
      </c>
      <c r="B5" s="80">
        <v>22</v>
      </c>
      <c r="C5" s="80">
        <v>24</v>
      </c>
      <c r="D5" s="80">
        <f t="shared" ref="D5:D20" si="0">G5+L5</f>
        <v>32184.5</v>
      </c>
      <c r="E5" s="80">
        <v>4</v>
      </c>
      <c r="F5" s="80">
        <v>4</v>
      </c>
      <c r="G5" s="81">
        <v>6110.5</v>
      </c>
      <c r="H5" s="80">
        <v>20</v>
      </c>
      <c r="I5" s="80">
        <v>22</v>
      </c>
      <c r="J5" s="45">
        <v>22374</v>
      </c>
      <c r="K5" s="45">
        <v>3700</v>
      </c>
      <c r="L5" s="80">
        <v>26074</v>
      </c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</row>
    <row r="6" s="71" customFormat="1" ht="37" customHeight="1" spans="1:255">
      <c r="A6" s="79" t="s">
        <v>12</v>
      </c>
      <c r="B6" s="80">
        <v>3</v>
      </c>
      <c r="C6" s="80">
        <v>3</v>
      </c>
      <c r="D6" s="80">
        <f t="shared" si="0"/>
        <v>3551</v>
      </c>
      <c r="E6" s="80">
        <v>0</v>
      </c>
      <c r="F6" s="80">
        <v>0</v>
      </c>
      <c r="G6" s="81">
        <v>0</v>
      </c>
      <c r="H6" s="80">
        <v>3</v>
      </c>
      <c r="I6" s="80">
        <v>3</v>
      </c>
      <c r="J6" s="45">
        <f t="shared" ref="J6:J20" si="1">L6-K6</f>
        <v>3051</v>
      </c>
      <c r="K6" s="45">
        <v>500</v>
      </c>
      <c r="L6" s="80">
        <v>3551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</row>
    <row r="7" s="71" customFormat="1" ht="37" customHeight="1" spans="1:255">
      <c r="A7" s="79" t="s">
        <v>13</v>
      </c>
      <c r="B7" s="80">
        <v>0</v>
      </c>
      <c r="C7" s="80">
        <v>0</v>
      </c>
      <c r="D7" s="80">
        <f t="shared" si="0"/>
        <v>0</v>
      </c>
      <c r="E7" s="80">
        <v>0</v>
      </c>
      <c r="F7" s="80">
        <v>0</v>
      </c>
      <c r="G7" s="81">
        <v>0</v>
      </c>
      <c r="H7" s="80">
        <v>0</v>
      </c>
      <c r="I7" s="80">
        <v>0</v>
      </c>
      <c r="J7" s="45">
        <f t="shared" si="1"/>
        <v>0</v>
      </c>
      <c r="K7" s="45">
        <v>0</v>
      </c>
      <c r="L7" s="80">
        <v>0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</row>
    <row r="8" s="71" customFormat="1" ht="37" customHeight="1" spans="1:255">
      <c r="A8" s="79" t="s">
        <v>14</v>
      </c>
      <c r="B8" s="80">
        <v>0</v>
      </c>
      <c r="C8" s="80">
        <v>0</v>
      </c>
      <c r="D8" s="80">
        <f t="shared" si="0"/>
        <v>0</v>
      </c>
      <c r="E8" s="80">
        <v>0</v>
      </c>
      <c r="F8" s="80">
        <v>0</v>
      </c>
      <c r="G8" s="81">
        <v>0</v>
      </c>
      <c r="H8" s="80">
        <v>0</v>
      </c>
      <c r="I8" s="80">
        <v>0</v>
      </c>
      <c r="J8" s="45">
        <f t="shared" si="1"/>
        <v>0</v>
      </c>
      <c r="K8" s="45">
        <v>0</v>
      </c>
      <c r="L8" s="80">
        <v>0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</row>
    <row r="9" s="71" customFormat="1" ht="37" customHeight="1" spans="1:255">
      <c r="A9" s="79" t="s">
        <v>15</v>
      </c>
      <c r="B9" s="80">
        <v>3</v>
      </c>
      <c r="C9" s="80">
        <v>3</v>
      </c>
      <c r="D9" s="80">
        <f t="shared" si="0"/>
        <v>3451</v>
      </c>
      <c r="E9" s="80">
        <v>0</v>
      </c>
      <c r="F9" s="80">
        <v>0</v>
      </c>
      <c r="G9" s="81">
        <v>0</v>
      </c>
      <c r="H9" s="80">
        <v>3</v>
      </c>
      <c r="I9" s="80">
        <v>3</v>
      </c>
      <c r="J9" s="45">
        <f t="shared" si="1"/>
        <v>3051</v>
      </c>
      <c r="K9" s="45">
        <v>400</v>
      </c>
      <c r="L9" s="80">
        <v>3451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</row>
    <row r="10" s="71" customFormat="1" ht="37" customHeight="1" spans="1:255">
      <c r="A10" s="79" t="s">
        <v>16</v>
      </c>
      <c r="B10" s="80">
        <v>1</v>
      </c>
      <c r="C10" s="80">
        <v>1</v>
      </c>
      <c r="D10" s="80">
        <f t="shared" si="0"/>
        <v>1317</v>
      </c>
      <c r="E10" s="80">
        <v>0</v>
      </c>
      <c r="F10" s="80">
        <v>0</v>
      </c>
      <c r="G10" s="81">
        <v>0</v>
      </c>
      <c r="H10" s="80">
        <v>1</v>
      </c>
      <c r="I10" s="80">
        <v>1</v>
      </c>
      <c r="J10" s="45">
        <f t="shared" si="1"/>
        <v>1017</v>
      </c>
      <c r="K10" s="45">
        <v>300</v>
      </c>
      <c r="L10" s="80">
        <v>1317</v>
      </c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</row>
    <row r="11" s="71" customFormat="1" ht="37" customHeight="1" spans="1:255">
      <c r="A11" s="79" t="s">
        <v>17</v>
      </c>
      <c r="B11" s="80">
        <v>0</v>
      </c>
      <c r="C11" s="80">
        <v>0</v>
      </c>
      <c r="D11" s="80">
        <f t="shared" si="0"/>
        <v>0</v>
      </c>
      <c r="E11" s="80">
        <v>0</v>
      </c>
      <c r="F11" s="80">
        <v>0</v>
      </c>
      <c r="G11" s="81">
        <v>0</v>
      </c>
      <c r="H11" s="80">
        <v>0</v>
      </c>
      <c r="I11" s="80">
        <v>0</v>
      </c>
      <c r="J11" s="45">
        <f t="shared" si="1"/>
        <v>0</v>
      </c>
      <c r="K11" s="45">
        <v>0</v>
      </c>
      <c r="L11" s="80">
        <v>0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</row>
    <row r="12" s="71" customFormat="1" ht="37" customHeight="1" spans="1:255">
      <c r="A12" s="79" t="s">
        <v>18</v>
      </c>
      <c r="B12" s="80">
        <v>1</v>
      </c>
      <c r="C12" s="80">
        <v>1</v>
      </c>
      <c r="D12" s="80">
        <f t="shared" si="0"/>
        <v>1317</v>
      </c>
      <c r="E12" s="80">
        <v>0</v>
      </c>
      <c r="F12" s="80">
        <v>0</v>
      </c>
      <c r="G12" s="81">
        <v>0</v>
      </c>
      <c r="H12" s="80">
        <v>1</v>
      </c>
      <c r="I12" s="80">
        <v>1</v>
      </c>
      <c r="J12" s="45">
        <f t="shared" si="1"/>
        <v>1017</v>
      </c>
      <c r="K12" s="45">
        <v>300</v>
      </c>
      <c r="L12" s="80">
        <v>1317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</row>
    <row r="13" s="71" customFormat="1" ht="37" customHeight="1" spans="1:255">
      <c r="A13" s="79" t="s">
        <v>19</v>
      </c>
      <c r="B13" s="80">
        <v>0</v>
      </c>
      <c r="C13" s="80">
        <v>0</v>
      </c>
      <c r="D13" s="80">
        <f t="shared" si="0"/>
        <v>0</v>
      </c>
      <c r="E13" s="80">
        <v>0</v>
      </c>
      <c r="F13" s="80">
        <v>0</v>
      </c>
      <c r="G13" s="81">
        <v>0</v>
      </c>
      <c r="H13" s="80">
        <v>0</v>
      </c>
      <c r="I13" s="80">
        <v>0</v>
      </c>
      <c r="J13" s="45">
        <f t="shared" si="1"/>
        <v>0</v>
      </c>
      <c r="K13" s="45">
        <v>0</v>
      </c>
      <c r="L13" s="80">
        <v>0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</row>
    <row r="14" s="71" customFormat="1" ht="37" customHeight="1" spans="1:255">
      <c r="A14" s="79" t="s">
        <v>20</v>
      </c>
      <c r="B14" s="80">
        <v>0</v>
      </c>
      <c r="C14" s="80">
        <v>0</v>
      </c>
      <c r="D14" s="80">
        <f t="shared" si="0"/>
        <v>0</v>
      </c>
      <c r="E14" s="80">
        <v>0</v>
      </c>
      <c r="F14" s="80">
        <v>0</v>
      </c>
      <c r="G14" s="81">
        <v>0</v>
      </c>
      <c r="H14" s="80">
        <v>0</v>
      </c>
      <c r="I14" s="80">
        <v>0</v>
      </c>
      <c r="J14" s="45">
        <f t="shared" si="1"/>
        <v>0</v>
      </c>
      <c r="K14" s="45">
        <v>0</v>
      </c>
      <c r="L14" s="80">
        <v>0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</row>
    <row r="15" s="71" customFormat="1" ht="37" customHeight="1" spans="1:255">
      <c r="A15" s="79" t="s">
        <v>21</v>
      </c>
      <c r="B15" s="80">
        <v>0</v>
      </c>
      <c r="C15" s="80">
        <v>0</v>
      </c>
      <c r="D15" s="80">
        <f t="shared" si="0"/>
        <v>0</v>
      </c>
      <c r="E15" s="80">
        <v>0</v>
      </c>
      <c r="F15" s="80">
        <v>0</v>
      </c>
      <c r="G15" s="81">
        <v>0</v>
      </c>
      <c r="H15" s="80">
        <v>0</v>
      </c>
      <c r="I15" s="80">
        <v>0</v>
      </c>
      <c r="J15" s="45">
        <f t="shared" si="1"/>
        <v>0</v>
      </c>
      <c r="K15" s="45">
        <v>0</v>
      </c>
      <c r="L15" s="80">
        <v>0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</row>
    <row r="16" s="71" customFormat="1" ht="37" customHeight="1" spans="1:255">
      <c r="A16" s="79" t="s">
        <v>22</v>
      </c>
      <c r="B16" s="80">
        <v>0</v>
      </c>
      <c r="C16" s="80">
        <v>0</v>
      </c>
      <c r="D16" s="80">
        <f t="shared" si="0"/>
        <v>0</v>
      </c>
      <c r="E16" s="80">
        <v>0</v>
      </c>
      <c r="F16" s="80">
        <v>0</v>
      </c>
      <c r="G16" s="81">
        <v>0</v>
      </c>
      <c r="H16" s="80">
        <v>0</v>
      </c>
      <c r="I16" s="80">
        <v>0</v>
      </c>
      <c r="J16" s="45">
        <f t="shared" si="1"/>
        <v>0</v>
      </c>
      <c r="K16" s="45">
        <v>0</v>
      </c>
      <c r="L16" s="80">
        <v>0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</row>
    <row r="17" s="71" customFormat="1" ht="37" customHeight="1" spans="1:255">
      <c r="A17" s="79" t="s">
        <v>23</v>
      </c>
      <c r="B17" s="80">
        <v>0</v>
      </c>
      <c r="C17" s="80">
        <v>0</v>
      </c>
      <c r="D17" s="80">
        <f t="shared" si="0"/>
        <v>0</v>
      </c>
      <c r="E17" s="80">
        <v>0</v>
      </c>
      <c r="F17" s="80">
        <v>0</v>
      </c>
      <c r="G17" s="81">
        <v>0</v>
      </c>
      <c r="H17" s="80">
        <v>0</v>
      </c>
      <c r="I17" s="80">
        <v>0</v>
      </c>
      <c r="J17" s="45">
        <f t="shared" si="1"/>
        <v>0</v>
      </c>
      <c r="K17" s="45">
        <v>0</v>
      </c>
      <c r="L17" s="80">
        <v>0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</row>
    <row r="18" s="71" customFormat="1" ht="37" customHeight="1" spans="1:255">
      <c r="A18" s="79" t="s">
        <v>24</v>
      </c>
      <c r="B18" s="80">
        <v>0</v>
      </c>
      <c r="C18" s="80">
        <v>0</v>
      </c>
      <c r="D18" s="80">
        <f t="shared" si="0"/>
        <v>0</v>
      </c>
      <c r="E18" s="80">
        <v>0</v>
      </c>
      <c r="F18" s="80">
        <v>0</v>
      </c>
      <c r="G18" s="81">
        <v>0</v>
      </c>
      <c r="H18" s="80">
        <v>0</v>
      </c>
      <c r="I18" s="80">
        <v>0</v>
      </c>
      <c r="J18" s="45">
        <f t="shared" si="1"/>
        <v>0</v>
      </c>
      <c r="K18" s="45">
        <v>0</v>
      </c>
      <c r="L18" s="80">
        <v>0</v>
      </c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</row>
    <row r="19" s="74" customFormat="1" ht="37" customHeight="1" spans="1:255">
      <c r="A19" s="79" t="s">
        <v>25</v>
      </c>
      <c r="B19" s="80">
        <v>0</v>
      </c>
      <c r="C19" s="80">
        <v>0</v>
      </c>
      <c r="D19" s="80">
        <f t="shared" si="0"/>
        <v>0</v>
      </c>
      <c r="E19" s="80">
        <v>0</v>
      </c>
      <c r="F19" s="80">
        <v>0</v>
      </c>
      <c r="G19" s="81">
        <v>0</v>
      </c>
      <c r="H19" s="80">
        <v>0</v>
      </c>
      <c r="I19" s="80">
        <v>0</v>
      </c>
      <c r="J19" s="45">
        <f t="shared" si="1"/>
        <v>0</v>
      </c>
      <c r="K19" s="45">
        <v>0</v>
      </c>
      <c r="L19" s="80">
        <v>0</v>
      </c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</row>
    <row r="20" s="71" customFormat="1" ht="37" customHeight="1" spans="1:255">
      <c r="A20" s="79" t="s">
        <v>26</v>
      </c>
      <c r="B20" s="80">
        <f>E20+H20</f>
        <v>32</v>
      </c>
      <c r="C20" s="80">
        <f>F20+I20</f>
        <v>34</v>
      </c>
      <c r="D20" s="80">
        <f t="shared" si="0"/>
        <v>41820.5</v>
      </c>
      <c r="E20" s="80">
        <v>4</v>
      </c>
      <c r="F20" s="80">
        <v>4</v>
      </c>
      <c r="G20" s="81">
        <v>6110.5</v>
      </c>
      <c r="H20" s="80">
        <f t="shared" ref="H20:L20" si="2">SUM(H5:H19)</f>
        <v>28</v>
      </c>
      <c r="I20" s="80">
        <f t="shared" si="2"/>
        <v>30</v>
      </c>
      <c r="J20" s="45">
        <f t="shared" si="1"/>
        <v>30510</v>
      </c>
      <c r="K20" s="45">
        <f t="shared" si="2"/>
        <v>5200</v>
      </c>
      <c r="L20" s="80">
        <f t="shared" si="2"/>
        <v>35710</v>
      </c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</row>
    <row r="21" s="71" customFormat="1" spans="1:255">
      <c r="A21" s="25"/>
      <c r="B21" s="25"/>
      <c r="C21" s="25"/>
      <c r="D21" s="69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72"/>
      <c r="IP21" s="72"/>
      <c r="IQ21" s="72"/>
      <c r="IR21" s="72"/>
      <c r="IS21" s="72"/>
      <c r="IT21" s="72"/>
      <c r="IU21" s="72"/>
    </row>
  </sheetData>
  <mergeCells count="7">
    <mergeCell ref="A2:L2"/>
    <mergeCell ref="E3:G3"/>
    <mergeCell ref="H3:L3"/>
    <mergeCell ref="A3:A4"/>
    <mergeCell ref="B3:B4"/>
    <mergeCell ref="C3:C4"/>
    <mergeCell ref="D3:D4"/>
  </mergeCells>
  <pageMargins left="0.590277777777778" right="0.629861111111111" top="0.75" bottom="0.747916666666667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7" workbookViewId="0">
      <selection activeCell="I5" sqref="I5:J20"/>
    </sheetView>
  </sheetViews>
  <sheetFormatPr defaultColWidth="9" defaultRowHeight="13.5"/>
  <cols>
    <col min="1" max="1" width="9" style="52" customWidth="1"/>
    <col min="2" max="3" width="4.625" style="52" customWidth="1"/>
    <col min="4" max="4" width="9.125" style="53" customWidth="1"/>
    <col min="5" max="5" width="4.26666666666667" style="52" customWidth="1"/>
    <col min="6" max="6" width="4.45" style="52" customWidth="1"/>
    <col min="7" max="7" width="6.625" style="52" customWidth="1"/>
    <col min="8" max="8" width="9.125" style="54" customWidth="1"/>
    <col min="9" max="10" width="4.625" style="52" customWidth="1"/>
    <col min="11" max="11" width="6.625" style="52" customWidth="1"/>
    <col min="12" max="12" width="8" style="53" customWidth="1"/>
    <col min="13" max="13" width="6.93333333333333" style="53" customWidth="1"/>
    <col min="14" max="14" width="9.125" style="53" customWidth="1"/>
    <col min="15" max="15" width="9" style="52"/>
    <col min="16" max="16" width="10.375" style="52"/>
    <col min="17" max="16384" width="9" style="52"/>
  </cols>
  <sheetData>
    <row r="1" s="21" customFormat="1" ht="17" customHeight="1" spans="1:21">
      <c r="A1" s="27" t="s">
        <v>27</v>
      </c>
      <c r="B1" s="25"/>
      <c r="C1" s="25"/>
      <c r="D1" s="55"/>
      <c r="E1" s="25"/>
      <c r="F1" s="25"/>
      <c r="G1" s="25"/>
      <c r="H1" s="56"/>
      <c r="I1" s="25"/>
      <c r="J1" s="25"/>
      <c r="K1" s="26"/>
      <c r="L1" s="56"/>
      <c r="M1" s="56"/>
      <c r="N1" s="56"/>
    </row>
    <row r="2" s="21" customFormat="1" ht="53" customHeight="1" spans="1:21">
      <c r="A2" s="28" t="s">
        <v>28</v>
      </c>
      <c r="B2" s="28"/>
      <c r="C2" s="28"/>
      <c r="D2" s="57"/>
      <c r="E2" s="28"/>
      <c r="F2" s="28"/>
      <c r="G2" s="28"/>
      <c r="H2" s="58"/>
      <c r="I2" s="28"/>
      <c r="J2" s="28"/>
      <c r="K2" s="29"/>
      <c r="L2" s="58"/>
      <c r="M2" s="58"/>
      <c r="N2" s="58"/>
    </row>
    <row r="3" s="21" customFormat="1" ht="30" customHeight="1" spans="1:21">
      <c r="A3" s="43" t="s">
        <v>2</v>
      </c>
      <c r="B3" s="43" t="s">
        <v>29</v>
      </c>
      <c r="C3" s="43" t="s">
        <v>30</v>
      </c>
      <c r="D3" s="43" t="s">
        <v>31</v>
      </c>
      <c r="E3" s="43" t="s">
        <v>6</v>
      </c>
      <c r="F3" s="43"/>
      <c r="G3" s="43"/>
      <c r="H3" s="59"/>
      <c r="I3" s="43" t="s">
        <v>7</v>
      </c>
      <c r="J3" s="43"/>
      <c r="K3" s="59"/>
      <c r="L3" s="59"/>
      <c r="M3" s="59"/>
      <c r="N3" s="59"/>
    </row>
    <row r="4" s="22" customFormat="1" ht="30" customHeight="1" spans="1:21">
      <c r="A4" s="43"/>
      <c r="B4" s="43"/>
      <c r="C4" s="43"/>
      <c r="D4" s="43"/>
      <c r="E4" s="43" t="s">
        <v>3</v>
      </c>
      <c r="F4" s="43" t="s">
        <v>32</v>
      </c>
      <c r="G4" s="60" t="s">
        <v>33</v>
      </c>
      <c r="H4" s="59" t="s">
        <v>34</v>
      </c>
      <c r="I4" s="43" t="s">
        <v>3</v>
      </c>
      <c r="J4" s="43" t="s">
        <v>4</v>
      </c>
      <c r="K4" s="61" t="s">
        <v>33</v>
      </c>
      <c r="L4" s="43" t="s">
        <v>9</v>
      </c>
      <c r="M4" s="43" t="s">
        <v>10</v>
      </c>
      <c r="N4" s="59" t="s">
        <v>34</v>
      </c>
    </row>
    <row r="5" s="23" customFormat="1" ht="37" customHeight="1" spans="1:21">
      <c r="A5" s="62" t="s">
        <v>11</v>
      </c>
      <c r="B5" s="35">
        <f t="shared" ref="B5:B20" si="0">E5+I5</f>
        <v>91</v>
      </c>
      <c r="C5" s="35">
        <f t="shared" ref="C5:C20" si="1">F5+J5</f>
        <v>95</v>
      </c>
      <c r="D5" s="35">
        <f t="shared" ref="D5:D20" si="2">G5+H5+K5+N5</f>
        <v>120064.5</v>
      </c>
      <c r="E5" s="35">
        <v>32</v>
      </c>
      <c r="F5" s="35">
        <v>34</v>
      </c>
      <c r="G5" s="35">
        <v>10844</v>
      </c>
      <c r="H5" s="35">
        <v>50380.5</v>
      </c>
      <c r="I5" s="35">
        <v>59</v>
      </c>
      <c r="J5" s="35">
        <v>61</v>
      </c>
      <c r="K5" s="63">
        <v>0</v>
      </c>
      <c r="L5" s="64">
        <v>51240</v>
      </c>
      <c r="M5" s="64">
        <v>7600</v>
      </c>
      <c r="N5" s="65">
        <v>58840</v>
      </c>
    </row>
    <row r="6" s="23" customFormat="1" ht="37" customHeight="1" spans="1:21">
      <c r="A6" s="62" t="s">
        <v>12</v>
      </c>
      <c r="B6" s="35">
        <f t="shared" si="0"/>
        <v>66</v>
      </c>
      <c r="C6" s="35">
        <f t="shared" si="1"/>
        <v>67</v>
      </c>
      <c r="D6" s="35">
        <f t="shared" si="2"/>
        <v>65880</v>
      </c>
      <c r="E6" s="35">
        <v>0</v>
      </c>
      <c r="F6" s="35">
        <v>0</v>
      </c>
      <c r="G6" s="35">
        <v>0</v>
      </c>
      <c r="H6" s="35">
        <v>0</v>
      </c>
      <c r="I6" s="35">
        <v>66</v>
      </c>
      <c r="J6" s="35">
        <v>67</v>
      </c>
      <c r="K6" s="35">
        <v>0</v>
      </c>
      <c r="L6" s="64">
        <f t="shared" ref="L5:L7" si="3">N6-M6</f>
        <v>56280</v>
      </c>
      <c r="M6" s="35">
        <v>9600</v>
      </c>
      <c r="N6" s="35">
        <v>65880</v>
      </c>
    </row>
    <row r="7" s="23" customFormat="1" ht="37" customHeight="1" spans="1:21">
      <c r="A7" s="62" t="s">
        <v>13</v>
      </c>
      <c r="B7" s="35">
        <f t="shared" si="0"/>
        <v>90</v>
      </c>
      <c r="C7" s="35">
        <f t="shared" si="1"/>
        <v>91</v>
      </c>
      <c r="D7" s="35">
        <f t="shared" si="2"/>
        <v>87340</v>
      </c>
      <c r="E7" s="35">
        <v>0</v>
      </c>
      <c r="F7" s="35">
        <v>0</v>
      </c>
      <c r="G7" s="35">
        <v>0</v>
      </c>
      <c r="H7" s="35">
        <v>0</v>
      </c>
      <c r="I7" s="35">
        <v>90</v>
      </c>
      <c r="J7" s="35">
        <v>91</v>
      </c>
      <c r="K7" s="63">
        <v>0</v>
      </c>
      <c r="L7" s="64">
        <f t="shared" si="3"/>
        <v>76440</v>
      </c>
      <c r="M7" s="63">
        <v>10900</v>
      </c>
      <c r="N7" s="35">
        <v>87340</v>
      </c>
    </row>
    <row r="8" s="23" customFormat="1" ht="37" customHeight="1" spans="1:21">
      <c r="A8" s="62" t="s">
        <v>14</v>
      </c>
      <c r="B8" s="35">
        <f t="shared" si="0"/>
        <v>112</v>
      </c>
      <c r="C8" s="35">
        <f t="shared" si="1"/>
        <v>116</v>
      </c>
      <c r="D8" s="35">
        <f t="shared" si="2"/>
        <v>112340</v>
      </c>
      <c r="E8" s="35">
        <v>0</v>
      </c>
      <c r="F8" s="35">
        <v>0</v>
      </c>
      <c r="G8" s="35">
        <v>0</v>
      </c>
      <c r="H8" s="35">
        <v>0</v>
      </c>
      <c r="I8" s="35">
        <v>112</v>
      </c>
      <c r="J8" s="35">
        <v>116</v>
      </c>
      <c r="K8" s="35">
        <v>0</v>
      </c>
      <c r="L8" s="64">
        <v>97440</v>
      </c>
      <c r="M8" s="35">
        <v>14900</v>
      </c>
      <c r="N8" s="35">
        <v>112340</v>
      </c>
    </row>
    <row r="9" s="23" customFormat="1" ht="37" customHeight="1" spans="1:21">
      <c r="A9" s="62" t="s">
        <v>15</v>
      </c>
      <c r="B9" s="35">
        <f t="shared" si="0"/>
        <v>42</v>
      </c>
      <c r="C9" s="35">
        <f t="shared" si="1"/>
        <v>42</v>
      </c>
      <c r="D9" s="35">
        <f t="shared" si="2"/>
        <v>49783</v>
      </c>
      <c r="E9" s="35">
        <v>0</v>
      </c>
      <c r="F9" s="35">
        <v>0</v>
      </c>
      <c r="G9" s="35">
        <v>0</v>
      </c>
      <c r="H9" s="35">
        <v>0</v>
      </c>
      <c r="I9" s="35">
        <v>42</v>
      </c>
      <c r="J9" s="35">
        <v>42</v>
      </c>
      <c r="K9" s="63">
        <v>9703</v>
      </c>
      <c r="L9" s="64">
        <v>35280</v>
      </c>
      <c r="M9" s="63">
        <v>4800</v>
      </c>
      <c r="N9" s="35">
        <v>40080</v>
      </c>
      <c r="U9" s="37"/>
    </row>
    <row r="10" s="23" customFormat="1" ht="37" customHeight="1" spans="1:21">
      <c r="A10" s="62" t="s">
        <v>16</v>
      </c>
      <c r="B10" s="35">
        <f t="shared" si="0"/>
        <v>74</v>
      </c>
      <c r="C10" s="35">
        <f t="shared" si="1"/>
        <v>76</v>
      </c>
      <c r="D10" s="35">
        <f t="shared" si="2"/>
        <v>104177.5</v>
      </c>
      <c r="E10" s="35">
        <v>29</v>
      </c>
      <c r="F10" s="35">
        <v>29</v>
      </c>
      <c r="G10" s="35">
        <v>11542</v>
      </c>
      <c r="H10" s="35">
        <v>46155.5</v>
      </c>
      <c r="I10" s="35">
        <v>45</v>
      </c>
      <c r="J10" s="35">
        <v>47</v>
      </c>
      <c r="K10" s="35">
        <v>0</v>
      </c>
      <c r="L10" s="64">
        <v>39480</v>
      </c>
      <c r="M10" s="35">
        <v>7000</v>
      </c>
      <c r="N10" s="35">
        <v>46480</v>
      </c>
    </row>
    <row r="11" s="23" customFormat="1" ht="37" customHeight="1" spans="1:21">
      <c r="A11" s="62" t="s">
        <v>17</v>
      </c>
      <c r="B11" s="35">
        <f t="shared" si="0"/>
        <v>48</v>
      </c>
      <c r="C11" s="35">
        <f t="shared" si="1"/>
        <v>50</v>
      </c>
      <c r="D11" s="35">
        <f t="shared" si="2"/>
        <v>48100</v>
      </c>
      <c r="E11" s="35">
        <v>0</v>
      </c>
      <c r="F11" s="35">
        <v>0</v>
      </c>
      <c r="G11" s="35">
        <v>0</v>
      </c>
      <c r="H11" s="35">
        <v>0</v>
      </c>
      <c r="I11" s="35">
        <v>48</v>
      </c>
      <c r="J11" s="35">
        <v>50</v>
      </c>
      <c r="K11" s="35">
        <v>0</v>
      </c>
      <c r="L11" s="64">
        <f t="shared" ref="L9:L11" si="4">N11-M11</f>
        <v>42000</v>
      </c>
      <c r="M11" s="35">
        <v>6100</v>
      </c>
      <c r="N11" s="35">
        <v>48100</v>
      </c>
    </row>
    <row r="12" s="23" customFormat="1" ht="37" customHeight="1" spans="1:21">
      <c r="A12" s="62" t="s">
        <v>18</v>
      </c>
      <c r="B12" s="35">
        <f t="shared" si="0"/>
        <v>89</v>
      </c>
      <c r="C12" s="35">
        <f t="shared" si="1"/>
        <v>92</v>
      </c>
      <c r="D12" s="35">
        <f t="shared" si="2"/>
        <v>90980</v>
      </c>
      <c r="E12" s="35">
        <v>0</v>
      </c>
      <c r="F12" s="35">
        <v>0</v>
      </c>
      <c r="G12" s="35">
        <v>0</v>
      </c>
      <c r="H12" s="35">
        <v>0</v>
      </c>
      <c r="I12" s="35">
        <v>89</v>
      </c>
      <c r="J12" s="35">
        <v>92</v>
      </c>
      <c r="K12" s="35">
        <v>0</v>
      </c>
      <c r="L12" s="64">
        <v>77280</v>
      </c>
      <c r="M12" s="35">
        <v>13700</v>
      </c>
      <c r="N12" s="35">
        <v>90980</v>
      </c>
    </row>
    <row r="13" s="23" customFormat="1" ht="37" customHeight="1" spans="1:21">
      <c r="A13" s="62" t="s">
        <v>19</v>
      </c>
      <c r="B13" s="35">
        <f t="shared" si="0"/>
        <v>42</v>
      </c>
      <c r="C13" s="35">
        <f t="shared" si="1"/>
        <v>44</v>
      </c>
      <c r="D13" s="35">
        <f t="shared" si="2"/>
        <v>42960</v>
      </c>
      <c r="E13" s="35">
        <v>0</v>
      </c>
      <c r="F13" s="35">
        <v>0</v>
      </c>
      <c r="G13" s="35">
        <v>0</v>
      </c>
      <c r="H13" s="35">
        <v>0</v>
      </c>
      <c r="I13" s="35">
        <v>42</v>
      </c>
      <c r="J13" s="35">
        <v>44</v>
      </c>
      <c r="K13" s="35">
        <v>0</v>
      </c>
      <c r="L13" s="64">
        <f>N13-M13</f>
        <v>36960</v>
      </c>
      <c r="M13" s="35">
        <v>6000</v>
      </c>
      <c r="N13" s="35">
        <v>42960</v>
      </c>
    </row>
    <row r="14" s="23" customFormat="1" ht="37" customHeight="1" spans="1:21">
      <c r="A14" s="62" t="s">
        <v>20</v>
      </c>
      <c r="B14" s="35">
        <f t="shared" si="0"/>
        <v>92</v>
      </c>
      <c r="C14" s="35">
        <f t="shared" si="1"/>
        <v>95</v>
      </c>
      <c r="D14" s="35">
        <f t="shared" si="2"/>
        <v>104560.5</v>
      </c>
      <c r="E14" s="35">
        <v>34</v>
      </c>
      <c r="F14" s="35">
        <v>34</v>
      </c>
      <c r="G14" s="35">
        <v>0</v>
      </c>
      <c r="H14" s="35">
        <v>45220.5</v>
      </c>
      <c r="I14" s="35">
        <v>58</v>
      </c>
      <c r="J14" s="35">
        <v>61</v>
      </c>
      <c r="K14" s="35">
        <v>0</v>
      </c>
      <c r="L14" s="64">
        <v>51240</v>
      </c>
      <c r="M14" s="35">
        <v>8100</v>
      </c>
      <c r="N14" s="35">
        <v>59340</v>
      </c>
    </row>
    <row r="15" s="23" customFormat="1" ht="37" customHeight="1" spans="1:21">
      <c r="A15" s="62" t="s">
        <v>21</v>
      </c>
      <c r="B15" s="35">
        <f t="shared" si="0"/>
        <v>65</v>
      </c>
      <c r="C15" s="35">
        <f t="shared" si="1"/>
        <v>67</v>
      </c>
      <c r="D15" s="35">
        <f t="shared" si="2"/>
        <v>64880</v>
      </c>
      <c r="E15" s="35">
        <v>0</v>
      </c>
      <c r="F15" s="35">
        <v>0</v>
      </c>
      <c r="G15" s="35">
        <v>0</v>
      </c>
      <c r="H15" s="35">
        <v>0</v>
      </c>
      <c r="I15" s="35">
        <v>65</v>
      </c>
      <c r="J15" s="35">
        <v>67</v>
      </c>
      <c r="K15" s="35">
        <v>0</v>
      </c>
      <c r="L15" s="64">
        <f>N15-M15</f>
        <v>56280</v>
      </c>
      <c r="M15" s="35">
        <v>8600</v>
      </c>
      <c r="N15" s="35">
        <v>64880</v>
      </c>
    </row>
    <row r="16" s="23" customFormat="1" ht="37" customHeight="1" spans="1:21">
      <c r="A16" s="62" t="s">
        <v>22</v>
      </c>
      <c r="B16" s="35">
        <f t="shared" si="0"/>
        <v>96</v>
      </c>
      <c r="C16" s="35">
        <f t="shared" si="1"/>
        <v>96</v>
      </c>
      <c r="D16" s="35">
        <f t="shared" si="2"/>
        <v>118319</v>
      </c>
      <c r="E16" s="35">
        <v>31</v>
      </c>
      <c r="F16" s="35">
        <v>31</v>
      </c>
      <c r="G16" s="35">
        <v>10187</v>
      </c>
      <c r="H16" s="35">
        <v>45932</v>
      </c>
      <c r="I16" s="35">
        <v>65</v>
      </c>
      <c r="J16" s="35">
        <v>65</v>
      </c>
      <c r="K16" s="35">
        <v>0</v>
      </c>
      <c r="L16" s="64">
        <v>54600</v>
      </c>
      <c r="M16" s="35">
        <v>7600</v>
      </c>
      <c r="N16" s="35">
        <v>62200</v>
      </c>
    </row>
    <row r="17" s="23" customFormat="1" ht="37" customHeight="1" spans="1:15">
      <c r="A17" s="62" t="s">
        <v>23</v>
      </c>
      <c r="B17" s="35">
        <f t="shared" si="0"/>
        <v>89</v>
      </c>
      <c r="C17" s="35">
        <f t="shared" si="1"/>
        <v>89</v>
      </c>
      <c r="D17" s="35">
        <f t="shared" si="2"/>
        <v>86860</v>
      </c>
      <c r="E17" s="35">
        <v>0</v>
      </c>
      <c r="F17" s="35">
        <v>0</v>
      </c>
      <c r="G17" s="35">
        <v>0</v>
      </c>
      <c r="H17" s="35">
        <v>0</v>
      </c>
      <c r="I17" s="35">
        <v>89</v>
      </c>
      <c r="J17" s="35">
        <v>89</v>
      </c>
      <c r="K17" s="35">
        <v>0</v>
      </c>
      <c r="L17" s="64">
        <v>74760</v>
      </c>
      <c r="M17" s="35">
        <v>12100</v>
      </c>
      <c r="N17" s="35">
        <v>86860</v>
      </c>
    </row>
    <row r="18" s="23" customFormat="1" ht="37" customHeight="1" spans="1:15">
      <c r="A18" s="62" t="s">
        <v>24</v>
      </c>
      <c r="B18" s="35">
        <f t="shared" si="0"/>
        <v>84</v>
      </c>
      <c r="C18" s="35">
        <f t="shared" si="1"/>
        <v>86</v>
      </c>
      <c r="D18" s="35">
        <f t="shared" si="2"/>
        <v>81240</v>
      </c>
      <c r="E18" s="35">
        <v>0</v>
      </c>
      <c r="F18" s="35">
        <v>0</v>
      </c>
      <c r="G18" s="35">
        <v>0</v>
      </c>
      <c r="H18" s="35">
        <v>0</v>
      </c>
      <c r="I18" s="35">
        <v>84</v>
      </c>
      <c r="J18" s="35">
        <v>86</v>
      </c>
      <c r="K18" s="35">
        <v>0</v>
      </c>
      <c r="L18" s="64">
        <f>N18-M18</f>
        <v>72240</v>
      </c>
      <c r="M18" s="35">
        <v>9000</v>
      </c>
      <c r="N18" s="35">
        <v>81240</v>
      </c>
    </row>
    <row r="19" s="24" customFormat="1" ht="37" customHeight="1" spans="1:15">
      <c r="A19" s="62" t="s">
        <v>25</v>
      </c>
      <c r="B19" s="35">
        <f t="shared" si="0"/>
        <v>117</v>
      </c>
      <c r="C19" s="35">
        <f t="shared" si="1"/>
        <v>119</v>
      </c>
      <c r="D19" s="35">
        <f t="shared" si="2"/>
        <v>114960</v>
      </c>
      <c r="E19" s="35">
        <v>0</v>
      </c>
      <c r="F19" s="35">
        <v>0</v>
      </c>
      <c r="G19" s="35">
        <v>0</v>
      </c>
      <c r="H19" s="35">
        <v>0</v>
      </c>
      <c r="I19" s="35">
        <v>117</v>
      </c>
      <c r="J19" s="35">
        <v>119</v>
      </c>
      <c r="K19" s="35">
        <v>0</v>
      </c>
      <c r="L19" s="64">
        <v>99960</v>
      </c>
      <c r="M19" s="35">
        <v>15000</v>
      </c>
      <c r="N19" s="66">
        <v>114960</v>
      </c>
    </row>
    <row r="20" s="23" customFormat="1" ht="37" customHeight="1" spans="1:15">
      <c r="A20" s="67" t="s">
        <v>26</v>
      </c>
      <c r="B20" s="35">
        <f t="shared" si="0"/>
        <v>1197</v>
      </c>
      <c r="C20" s="35">
        <f t="shared" si="1"/>
        <v>1225</v>
      </c>
      <c r="D20" s="35">
        <f t="shared" si="2"/>
        <v>1292444.5</v>
      </c>
      <c r="E20" s="35">
        <f t="shared" ref="E20:K20" si="5">SUM(E5:E19)</f>
        <v>126</v>
      </c>
      <c r="F20" s="35">
        <f t="shared" si="5"/>
        <v>128</v>
      </c>
      <c r="G20" s="35">
        <f t="shared" si="5"/>
        <v>32573</v>
      </c>
      <c r="H20" s="35">
        <f t="shared" si="5"/>
        <v>187688.5</v>
      </c>
      <c r="I20" s="35">
        <f t="shared" si="5"/>
        <v>1071</v>
      </c>
      <c r="J20" s="35">
        <f t="shared" si="5"/>
        <v>1097</v>
      </c>
      <c r="K20" s="35">
        <v>9703</v>
      </c>
      <c r="L20" s="64">
        <f>SUM(L5:L19)</f>
        <v>921480</v>
      </c>
      <c r="M20" s="35">
        <f>SUM(M5:M19)</f>
        <v>141000</v>
      </c>
      <c r="N20" s="35">
        <f>SUM(N5:N19)</f>
        <v>1062480</v>
      </c>
      <c r="O20" s="68"/>
    </row>
    <row r="21" s="21" customFormat="1" ht="37" customHeight="1" spans="1:15">
      <c r="A21" s="25"/>
      <c r="B21" s="69"/>
      <c r="C21" s="69"/>
      <c r="D21" s="70"/>
      <c r="E21" s="25"/>
      <c r="F21" s="25"/>
      <c r="G21" s="25"/>
      <c r="H21" s="56"/>
      <c r="I21" s="25"/>
      <c r="J21" s="25"/>
      <c r="K21" s="26"/>
      <c r="L21" s="56"/>
      <c r="M21" s="56"/>
      <c r="N21" s="56"/>
    </row>
  </sheetData>
  <mergeCells count="7">
    <mergeCell ref="A2:N2"/>
    <mergeCell ref="E3:H3"/>
    <mergeCell ref="I3:N3"/>
    <mergeCell ref="A3:A4"/>
    <mergeCell ref="B3:B4"/>
    <mergeCell ref="C3:C4"/>
    <mergeCell ref="D3:D4"/>
  </mergeCells>
  <pageMargins left="0.590277777777778" right="0.590277777777778" top="0.75" bottom="0.786805555555556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9" workbookViewId="0">
      <selection activeCell="G34" sqref="G34"/>
    </sheetView>
  </sheetViews>
  <sheetFormatPr defaultColWidth="9" defaultRowHeight="26" customHeight="1"/>
  <cols>
    <col min="1" max="1" width="16.875" style="39" customWidth="1"/>
    <col min="2" max="2" width="23.7083333333333" style="39" customWidth="1"/>
    <col min="3" max="3" width="9.875" style="39" customWidth="1"/>
    <col min="4" max="4" width="7.04166666666667" style="39" customWidth="1"/>
    <col min="5" max="5" width="6.46666666666667" style="39" customWidth="1"/>
    <col min="6" max="6" width="7.35833333333333" style="39" customWidth="1"/>
    <col min="7" max="7" width="9" style="39" customWidth="1"/>
    <col min="8" max="8" width="9.5" style="39" customWidth="1"/>
    <col min="9" max="205" width="9" style="39" customWidth="1"/>
    <col min="206" max="16384" width="9" style="39"/>
  </cols>
  <sheetData>
    <row r="1" s="39" customFormat="1" customHeight="1" spans="1:8">
      <c r="A1" s="41" t="s">
        <v>35</v>
      </c>
    </row>
    <row r="2" s="39" customFormat="1" ht="41" customHeight="1" spans="1:8">
      <c r="A2" s="42" t="s">
        <v>36</v>
      </c>
      <c r="B2" s="42"/>
      <c r="C2" s="42"/>
      <c r="D2" s="42"/>
      <c r="E2" s="42"/>
      <c r="F2" s="42"/>
      <c r="G2" s="42"/>
      <c r="H2" s="42"/>
    </row>
    <row r="3" s="39" customFormat="1" ht="32" customHeight="1" spans="1:8">
      <c r="A3" s="43" t="s">
        <v>37</v>
      </c>
      <c r="B3" s="43" t="s">
        <v>38</v>
      </c>
      <c r="C3" s="43" t="s">
        <v>39</v>
      </c>
      <c r="D3" s="43" t="s">
        <v>40</v>
      </c>
      <c r="E3" s="43" t="s">
        <v>41</v>
      </c>
      <c r="F3" s="43" t="s">
        <v>33</v>
      </c>
      <c r="G3" s="43" t="s">
        <v>31</v>
      </c>
      <c r="H3" s="44" t="s">
        <v>26</v>
      </c>
    </row>
    <row r="4" s="39" customFormat="1" ht="20" customHeight="1" spans="1:8">
      <c r="A4" s="45" t="s">
        <v>42</v>
      </c>
      <c r="B4" s="83" t="s">
        <v>43</v>
      </c>
      <c r="C4" s="46" t="s">
        <v>11</v>
      </c>
      <c r="D4" s="46">
        <v>12</v>
      </c>
      <c r="E4" s="46">
        <v>13</v>
      </c>
      <c r="F4" s="46">
        <v>10844</v>
      </c>
      <c r="G4" s="45">
        <v>19778.5</v>
      </c>
      <c r="H4" s="47">
        <f t="shared" ref="H4:H17" si="0">F4+G4</f>
        <v>30622.5</v>
      </c>
    </row>
    <row r="5" s="39" customFormat="1" ht="20" customHeight="1" spans="1:8">
      <c r="A5" s="45"/>
      <c r="B5" s="45"/>
      <c r="C5" s="46" t="s">
        <v>12</v>
      </c>
      <c r="D5" s="46">
        <v>7</v>
      </c>
      <c r="E5" s="46">
        <v>7</v>
      </c>
      <c r="F5" s="46">
        <v>0</v>
      </c>
      <c r="G5" s="45">
        <v>10129</v>
      </c>
      <c r="H5" s="47">
        <f t="shared" si="0"/>
        <v>10129</v>
      </c>
    </row>
    <row r="6" s="39" customFormat="1" ht="20" customHeight="1" spans="1:8">
      <c r="A6" s="45"/>
      <c r="B6" s="45"/>
      <c r="C6" s="46" t="s">
        <v>23</v>
      </c>
      <c r="D6" s="46">
        <v>9</v>
      </c>
      <c r="E6" s="46">
        <v>10</v>
      </c>
      <c r="F6" s="46">
        <v>0</v>
      </c>
      <c r="G6" s="45">
        <v>14685</v>
      </c>
      <c r="H6" s="47">
        <f t="shared" si="0"/>
        <v>14685</v>
      </c>
    </row>
    <row r="7" s="39" customFormat="1" ht="20" customHeight="1" spans="1:8">
      <c r="A7" s="45"/>
      <c r="B7" s="45"/>
      <c r="C7" s="46" t="s">
        <v>25</v>
      </c>
      <c r="D7" s="46">
        <v>4</v>
      </c>
      <c r="E7" s="46">
        <v>4</v>
      </c>
      <c r="F7" s="46">
        <v>0</v>
      </c>
      <c r="G7" s="45">
        <v>6970.5</v>
      </c>
      <c r="H7" s="47">
        <f t="shared" si="0"/>
        <v>6970.5</v>
      </c>
    </row>
    <row r="8" s="39" customFormat="1" ht="20" customHeight="1" spans="1:8">
      <c r="A8" s="45"/>
      <c r="B8" s="45"/>
      <c r="C8" s="46" t="s">
        <v>15</v>
      </c>
      <c r="D8" s="46">
        <v>1</v>
      </c>
      <c r="E8" s="46">
        <v>1</v>
      </c>
      <c r="F8" s="46">
        <v>0</v>
      </c>
      <c r="G8" s="45">
        <v>1232</v>
      </c>
      <c r="H8" s="47">
        <f t="shared" si="0"/>
        <v>1232</v>
      </c>
    </row>
    <row r="9" s="39" customFormat="1" ht="20" customHeight="1" spans="1:8">
      <c r="A9" s="45"/>
      <c r="B9" s="45"/>
      <c r="C9" s="46" t="s">
        <v>19</v>
      </c>
      <c r="D9" s="46">
        <v>1</v>
      </c>
      <c r="E9" s="46">
        <v>1</v>
      </c>
      <c r="F9" s="46">
        <v>0</v>
      </c>
      <c r="G9" s="45">
        <v>1232</v>
      </c>
      <c r="H9" s="47">
        <f t="shared" si="0"/>
        <v>1232</v>
      </c>
    </row>
    <row r="10" s="39" customFormat="1" ht="20" customHeight="1" spans="1:8">
      <c r="A10" s="45"/>
      <c r="B10" s="45"/>
      <c r="C10" s="46" t="s">
        <v>13</v>
      </c>
      <c r="D10" s="46">
        <v>1</v>
      </c>
      <c r="E10" s="46">
        <v>1</v>
      </c>
      <c r="F10" s="46">
        <v>0</v>
      </c>
      <c r="G10" s="45">
        <v>1232</v>
      </c>
      <c r="H10" s="47">
        <f t="shared" si="0"/>
        <v>1232</v>
      </c>
    </row>
    <row r="11" s="39" customFormat="1" ht="20" customHeight="1" spans="1:8">
      <c r="A11" s="45"/>
      <c r="B11" s="45"/>
      <c r="C11" s="46" t="s">
        <v>24</v>
      </c>
      <c r="D11" s="46">
        <v>1</v>
      </c>
      <c r="E11" s="46">
        <v>1</v>
      </c>
      <c r="F11" s="46">
        <v>0</v>
      </c>
      <c r="G11" s="45">
        <v>1232</v>
      </c>
      <c r="H11" s="47">
        <f t="shared" si="0"/>
        <v>1232</v>
      </c>
    </row>
    <row r="12" s="40" customFormat="1" ht="20" customHeight="1" spans="1:8">
      <c r="A12" s="45"/>
      <c r="B12" s="45"/>
      <c r="C12" s="46" t="s">
        <v>44</v>
      </c>
      <c r="D12" s="46">
        <f t="shared" ref="D12:G12" si="1">SUM(D4:D11)</f>
        <v>36</v>
      </c>
      <c r="E12" s="46">
        <f t="shared" si="1"/>
        <v>38</v>
      </c>
      <c r="F12" s="46">
        <v>0</v>
      </c>
      <c r="G12" s="45">
        <f t="shared" si="1"/>
        <v>56491</v>
      </c>
      <c r="H12" s="47">
        <f t="shared" si="0"/>
        <v>56491</v>
      </c>
    </row>
    <row r="13" s="39" customFormat="1" ht="20" customHeight="1" spans="1:8">
      <c r="A13" s="45"/>
      <c r="B13" s="45"/>
      <c r="C13" s="46" t="s">
        <v>16</v>
      </c>
      <c r="D13" s="46">
        <v>10</v>
      </c>
      <c r="E13" s="46">
        <v>10</v>
      </c>
      <c r="F13" s="46">
        <v>11542</v>
      </c>
      <c r="G13" s="45">
        <v>14792.5</v>
      </c>
      <c r="H13" s="47">
        <f t="shared" si="0"/>
        <v>26334.5</v>
      </c>
    </row>
    <row r="14" s="39" customFormat="1" ht="20" customHeight="1" spans="1:8">
      <c r="A14" s="45"/>
      <c r="B14" s="45"/>
      <c r="C14" s="46" t="s">
        <v>18</v>
      </c>
      <c r="D14" s="46">
        <v>5</v>
      </c>
      <c r="E14" s="46">
        <v>5</v>
      </c>
      <c r="F14" s="46">
        <v>0</v>
      </c>
      <c r="G14" s="45">
        <v>9922.5</v>
      </c>
      <c r="H14" s="47">
        <f t="shared" si="0"/>
        <v>9922.5</v>
      </c>
    </row>
    <row r="15" s="39" customFormat="1" ht="20" customHeight="1" spans="1:8">
      <c r="A15" s="45"/>
      <c r="B15" s="45"/>
      <c r="C15" s="46" t="s">
        <v>19</v>
      </c>
      <c r="D15" s="46">
        <v>8</v>
      </c>
      <c r="E15" s="46">
        <v>8</v>
      </c>
      <c r="F15" s="46">
        <v>0</v>
      </c>
      <c r="G15" s="45">
        <v>11683.5</v>
      </c>
      <c r="H15" s="47">
        <f t="shared" si="0"/>
        <v>11683.5</v>
      </c>
    </row>
    <row r="16" s="39" customFormat="1" ht="20" customHeight="1" spans="1:8">
      <c r="A16" s="45"/>
      <c r="B16" s="45"/>
      <c r="C16" s="46" t="s">
        <v>24</v>
      </c>
      <c r="D16" s="46">
        <v>6</v>
      </c>
      <c r="E16" s="46">
        <v>6</v>
      </c>
      <c r="F16" s="46">
        <v>0</v>
      </c>
      <c r="G16" s="45">
        <v>9757</v>
      </c>
      <c r="H16" s="47">
        <f t="shared" si="0"/>
        <v>9757</v>
      </c>
    </row>
    <row r="17" s="39" customFormat="1" ht="20" customHeight="1" spans="1:13">
      <c r="A17" s="45"/>
      <c r="B17" s="45"/>
      <c r="C17" s="46" t="s">
        <v>21</v>
      </c>
      <c r="D17" s="46">
        <v>0</v>
      </c>
      <c r="E17" s="46">
        <v>0</v>
      </c>
      <c r="F17" s="46">
        <v>0</v>
      </c>
      <c r="G17" s="45">
        <v>0</v>
      </c>
      <c r="H17" s="47">
        <f t="shared" si="0"/>
        <v>0</v>
      </c>
    </row>
    <row r="18" s="40" customFormat="1" ht="20" customHeight="1" spans="1:13">
      <c r="A18" s="45"/>
      <c r="B18" s="45"/>
      <c r="C18" s="46" t="s">
        <v>44</v>
      </c>
      <c r="D18" s="46">
        <f t="shared" ref="D18:H18" si="2">SUM(D13:D17)</f>
        <v>29</v>
      </c>
      <c r="E18" s="46">
        <f t="shared" si="2"/>
        <v>29</v>
      </c>
      <c r="F18" s="46">
        <v>0</v>
      </c>
      <c r="G18" s="45">
        <f t="shared" si="2"/>
        <v>46155.5</v>
      </c>
      <c r="H18" s="47">
        <f t="shared" si="2"/>
        <v>57697.5</v>
      </c>
    </row>
    <row r="19" s="39" customFormat="1" ht="20" customHeight="1" spans="1:13">
      <c r="A19" s="45"/>
      <c r="B19" s="45"/>
      <c r="C19" s="46" t="s">
        <v>22</v>
      </c>
      <c r="D19" s="46">
        <v>5</v>
      </c>
      <c r="E19" s="46">
        <v>5</v>
      </c>
      <c r="F19" s="46">
        <v>10187</v>
      </c>
      <c r="G19" s="45">
        <v>7127.5</v>
      </c>
      <c r="H19" s="47">
        <f t="shared" ref="H19:H23" si="3">F19+G19</f>
        <v>17314.5</v>
      </c>
    </row>
    <row r="20" s="39" customFormat="1" ht="20" customHeight="1" spans="1:13">
      <c r="A20" s="45"/>
      <c r="B20" s="45"/>
      <c r="C20" s="46" t="s">
        <v>11</v>
      </c>
      <c r="D20" s="46">
        <v>1</v>
      </c>
      <c r="E20" s="46">
        <v>1</v>
      </c>
      <c r="F20" s="46">
        <v>0</v>
      </c>
      <c r="G20" s="45">
        <v>1232</v>
      </c>
      <c r="H20" s="47">
        <f t="shared" si="3"/>
        <v>1232</v>
      </c>
    </row>
    <row r="21" s="39" customFormat="1" ht="20" customHeight="1" spans="1:13">
      <c r="A21" s="45"/>
      <c r="B21" s="45"/>
      <c r="C21" s="46" t="s">
        <v>14</v>
      </c>
      <c r="D21" s="46">
        <v>13</v>
      </c>
      <c r="E21" s="46">
        <v>13</v>
      </c>
      <c r="F21" s="46">
        <v>0</v>
      </c>
      <c r="G21" s="45">
        <v>18596</v>
      </c>
      <c r="H21" s="47">
        <f t="shared" si="3"/>
        <v>18596</v>
      </c>
    </row>
    <row r="22" s="39" customFormat="1" ht="20" customHeight="1" spans="1:13">
      <c r="A22" s="45"/>
      <c r="B22" s="45"/>
      <c r="C22" s="46" t="s">
        <v>13</v>
      </c>
      <c r="D22" s="46">
        <v>11</v>
      </c>
      <c r="E22" s="46">
        <v>11</v>
      </c>
      <c r="F22" s="46">
        <v>0</v>
      </c>
      <c r="G22" s="45">
        <v>17422</v>
      </c>
      <c r="H22" s="47">
        <f t="shared" si="3"/>
        <v>17422</v>
      </c>
    </row>
    <row r="23" s="39" customFormat="1" ht="20" customHeight="1" spans="1:13">
      <c r="A23" s="45"/>
      <c r="B23" s="45"/>
      <c r="C23" s="46" t="s">
        <v>23</v>
      </c>
      <c r="D23" s="46">
        <v>1</v>
      </c>
      <c r="E23" s="46">
        <v>1</v>
      </c>
      <c r="F23" s="46">
        <v>0</v>
      </c>
      <c r="G23" s="45">
        <v>1554.5</v>
      </c>
      <c r="H23" s="47">
        <f t="shared" si="3"/>
        <v>1554.5</v>
      </c>
      <c r="M23" s="48"/>
    </row>
    <row r="24" s="40" customFormat="1" ht="20" customHeight="1" spans="1:13">
      <c r="A24" s="45"/>
      <c r="B24" s="45"/>
      <c r="C24" s="46" t="s">
        <v>44</v>
      </c>
      <c r="D24" s="46">
        <f t="shared" ref="D24:H24" si="4">SUM(D19:D23)</f>
        <v>31</v>
      </c>
      <c r="E24" s="46">
        <f t="shared" si="4"/>
        <v>31</v>
      </c>
      <c r="F24" s="46">
        <f>SUM(F4:F23)</f>
        <v>32573</v>
      </c>
      <c r="G24" s="45">
        <f t="shared" si="4"/>
        <v>45932</v>
      </c>
      <c r="H24" s="47">
        <f t="shared" si="4"/>
        <v>56119</v>
      </c>
    </row>
    <row r="25" s="39" customFormat="1" ht="20" customHeight="1" spans="1:13">
      <c r="A25" s="45" t="s">
        <v>45</v>
      </c>
      <c r="B25" s="83" t="s">
        <v>46</v>
      </c>
      <c r="C25" s="46" t="s">
        <v>20</v>
      </c>
      <c r="D25" s="46">
        <v>11</v>
      </c>
      <c r="E25" s="46">
        <v>11</v>
      </c>
      <c r="F25" s="46">
        <v>0</v>
      </c>
      <c r="G25" s="45">
        <v>13874.5</v>
      </c>
      <c r="H25" s="47">
        <f t="shared" ref="H25:H34" si="5">F25+G25</f>
        <v>13874.5</v>
      </c>
    </row>
    <row r="26" s="39" customFormat="1" ht="20" customHeight="1" spans="1:13">
      <c r="A26" s="45"/>
      <c r="B26" s="45"/>
      <c r="C26" s="46" t="s">
        <v>21</v>
      </c>
      <c r="D26" s="46">
        <v>5</v>
      </c>
      <c r="E26" s="46">
        <v>5</v>
      </c>
      <c r="F26" s="46">
        <v>0</v>
      </c>
      <c r="G26" s="45">
        <v>7342.5</v>
      </c>
      <c r="H26" s="47">
        <f t="shared" si="5"/>
        <v>7342.5</v>
      </c>
    </row>
    <row r="27" s="39" customFormat="1" ht="20" customHeight="1" spans="1:13">
      <c r="A27" s="45"/>
      <c r="B27" s="45"/>
      <c r="C27" s="46" t="s">
        <v>15</v>
      </c>
      <c r="D27" s="46">
        <v>2</v>
      </c>
      <c r="E27" s="46">
        <v>2</v>
      </c>
      <c r="F27" s="46">
        <v>0</v>
      </c>
      <c r="G27" s="45">
        <v>3324</v>
      </c>
      <c r="H27" s="47">
        <f t="shared" si="5"/>
        <v>3324</v>
      </c>
    </row>
    <row r="28" s="39" customFormat="1" ht="20" customHeight="1" spans="1:13">
      <c r="A28" s="45"/>
      <c r="B28" s="45"/>
      <c r="C28" s="46" t="s">
        <v>13</v>
      </c>
      <c r="D28" s="46">
        <v>2</v>
      </c>
      <c r="E28" s="46">
        <v>2</v>
      </c>
      <c r="F28" s="46">
        <v>0</v>
      </c>
      <c r="G28" s="45">
        <v>2464</v>
      </c>
      <c r="H28" s="47">
        <f t="shared" si="5"/>
        <v>2464</v>
      </c>
    </row>
    <row r="29" s="39" customFormat="1" ht="20" customHeight="1" spans="1:13">
      <c r="A29" s="45"/>
      <c r="B29" s="45"/>
      <c r="C29" s="46" t="s">
        <v>17</v>
      </c>
      <c r="D29" s="46">
        <v>5</v>
      </c>
      <c r="E29" s="46">
        <v>5</v>
      </c>
      <c r="F29" s="46">
        <v>0</v>
      </c>
      <c r="G29" s="45">
        <v>6482.5</v>
      </c>
      <c r="H29" s="47">
        <f t="shared" si="5"/>
        <v>6482.5</v>
      </c>
    </row>
    <row r="30" s="40" customFormat="1" ht="20" customHeight="1" spans="1:13">
      <c r="A30" s="45"/>
      <c r="B30" s="45"/>
      <c r="C30" s="46" t="s">
        <v>23</v>
      </c>
      <c r="D30" s="46">
        <v>1</v>
      </c>
      <c r="E30" s="46">
        <v>1</v>
      </c>
      <c r="F30" s="46">
        <v>0</v>
      </c>
      <c r="G30" s="45">
        <v>1232</v>
      </c>
      <c r="H30" s="47">
        <f t="shared" si="5"/>
        <v>1232</v>
      </c>
    </row>
    <row r="31" s="39" customFormat="1" ht="20" customHeight="1" spans="1:13">
      <c r="A31" s="45"/>
      <c r="B31" s="45"/>
      <c r="C31" s="47" t="s">
        <v>25</v>
      </c>
      <c r="D31" s="47">
        <v>7</v>
      </c>
      <c r="E31" s="47">
        <v>7</v>
      </c>
      <c r="F31" s="47">
        <v>0</v>
      </c>
      <c r="G31" s="47">
        <v>9269</v>
      </c>
      <c r="H31" s="47">
        <f t="shared" si="5"/>
        <v>9269</v>
      </c>
    </row>
    <row r="32" s="39" customFormat="1" ht="20" customHeight="1" spans="1:13">
      <c r="A32" s="45"/>
      <c r="B32" s="45"/>
      <c r="C32" s="47" t="s">
        <v>16</v>
      </c>
      <c r="D32" s="47">
        <v>1</v>
      </c>
      <c r="E32" s="47">
        <v>1</v>
      </c>
      <c r="F32" s="47">
        <v>0</v>
      </c>
      <c r="G32" s="47">
        <v>1232</v>
      </c>
      <c r="H32" s="47">
        <f t="shared" si="5"/>
        <v>1232</v>
      </c>
    </row>
    <row r="33" s="39" customFormat="1" ht="20" customHeight="1" spans="1:8">
      <c r="A33" s="45"/>
      <c r="B33" s="45"/>
      <c r="C33" s="47" t="s">
        <v>44</v>
      </c>
      <c r="D33" s="47">
        <f t="shared" ref="D33:G33" si="6">SUM(D25:D32)</f>
        <v>34</v>
      </c>
      <c r="E33" s="47">
        <f t="shared" si="6"/>
        <v>34</v>
      </c>
      <c r="F33" s="47">
        <v>0</v>
      </c>
      <c r="G33" s="47">
        <f t="shared" si="6"/>
        <v>45220.5</v>
      </c>
      <c r="H33" s="47">
        <f t="shared" si="5"/>
        <v>45220.5</v>
      </c>
    </row>
    <row r="34" s="40" customFormat="1" ht="20" customHeight="1" spans="1:8">
      <c r="A34" s="49" t="s">
        <v>26</v>
      </c>
      <c r="B34" s="50"/>
      <c r="C34" s="51"/>
      <c r="D34" s="46">
        <f t="shared" ref="D34:G34" si="7">D33+D24+D18+D12</f>
        <v>130</v>
      </c>
      <c r="E34" s="46">
        <f t="shared" si="7"/>
        <v>132</v>
      </c>
      <c r="F34" s="46">
        <f>SUM(F24:F33)</f>
        <v>32573</v>
      </c>
      <c r="G34" s="45">
        <f t="shared" si="7"/>
        <v>193799</v>
      </c>
      <c r="H34" s="47">
        <f t="shared" si="5"/>
        <v>226372</v>
      </c>
    </row>
  </sheetData>
  <mergeCells count="6">
    <mergeCell ref="A2:H2"/>
    <mergeCell ref="A34:C34"/>
    <mergeCell ref="A4:A24"/>
    <mergeCell ref="A25:A33"/>
    <mergeCell ref="B4:B24"/>
    <mergeCell ref="B25:B33"/>
  </mergeCells>
  <pageMargins left="0.708333333333333" right="0.629861111111111" top="0.984027777777778" bottom="0.59027777777777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7" workbookViewId="0">
      <selection activeCell="A3" sqref="A3:D20"/>
    </sheetView>
  </sheetViews>
  <sheetFormatPr defaultColWidth="9" defaultRowHeight="37" customHeight="1"/>
  <cols>
    <col min="1" max="3" width="22.125" style="25" customWidth="1"/>
    <col min="4" max="4" width="22.125" style="26" customWidth="1"/>
    <col min="5" max="5" width="9.375" style="21"/>
    <col min="6" max="16384" width="9" style="21"/>
  </cols>
  <sheetData>
    <row r="1" s="21" customFormat="1" ht="17" customHeight="1" spans="1:11">
      <c r="A1" s="27" t="s">
        <v>47</v>
      </c>
      <c r="B1" s="25"/>
      <c r="C1" s="25"/>
      <c r="D1" s="26"/>
    </row>
    <row r="2" s="21" customFormat="1" ht="34" customHeight="1" spans="1:11">
      <c r="A2" s="28" t="s">
        <v>48</v>
      </c>
      <c r="B2" s="28"/>
      <c r="C2" s="28"/>
      <c r="D2" s="29"/>
    </row>
    <row r="3" s="21" customFormat="1" customHeight="1" spans="1:11">
      <c r="A3" s="30" t="s">
        <v>49</v>
      </c>
      <c r="B3" s="31" t="s">
        <v>50</v>
      </c>
      <c r="C3" s="31"/>
      <c r="D3" s="32"/>
    </row>
    <row r="4" s="22" customFormat="1" customHeight="1" spans="1:11">
      <c r="A4" s="30"/>
      <c r="B4" s="30" t="s">
        <v>3</v>
      </c>
      <c r="C4" s="30" t="s">
        <v>4</v>
      </c>
      <c r="D4" s="33" t="s">
        <v>51</v>
      </c>
    </row>
    <row r="5" s="23" customFormat="1" customHeight="1" spans="1:11">
      <c r="A5" s="34" t="s">
        <v>11</v>
      </c>
      <c r="B5" s="35">
        <v>59</v>
      </c>
      <c r="C5" s="35">
        <v>61</v>
      </c>
      <c r="D5" s="36">
        <f t="shared" ref="D5:D20" si="0">B5*7.16</f>
        <v>422.44</v>
      </c>
    </row>
    <row r="6" s="23" customFormat="1" customHeight="1" spans="1:11">
      <c r="A6" s="34" t="s">
        <v>12</v>
      </c>
      <c r="B6" s="35">
        <v>66</v>
      </c>
      <c r="C6" s="35">
        <v>67</v>
      </c>
      <c r="D6" s="36">
        <f t="shared" si="0"/>
        <v>472.56</v>
      </c>
    </row>
    <row r="7" s="23" customFormat="1" customHeight="1" spans="1:11">
      <c r="A7" s="34" t="s">
        <v>13</v>
      </c>
      <c r="B7" s="35">
        <v>90</v>
      </c>
      <c r="C7" s="35">
        <v>91</v>
      </c>
      <c r="D7" s="36">
        <f t="shared" si="0"/>
        <v>644.4</v>
      </c>
    </row>
    <row r="8" s="23" customFormat="1" customHeight="1" spans="1:11">
      <c r="A8" s="34" t="s">
        <v>14</v>
      </c>
      <c r="B8" s="35">
        <v>112</v>
      </c>
      <c r="C8" s="35">
        <v>116</v>
      </c>
      <c r="D8" s="36">
        <f t="shared" si="0"/>
        <v>801.92</v>
      </c>
    </row>
    <row r="9" s="23" customFormat="1" customHeight="1" spans="1:11">
      <c r="A9" s="34" t="s">
        <v>15</v>
      </c>
      <c r="B9" s="35">
        <v>42</v>
      </c>
      <c r="C9" s="35">
        <v>42</v>
      </c>
      <c r="D9" s="36">
        <f t="shared" si="0"/>
        <v>300.72</v>
      </c>
      <c r="K9" s="37"/>
    </row>
    <row r="10" s="23" customFormat="1" customHeight="1" spans="1:11">
      <c r="A10" s="34" t="s">
        <v>16</v>
      </c>
      <c r="B10" s="35">
        <v>45</v>
      </c>
      <c r="C10" s="35">
        <v>47</v>
      </c>
      <c r="D10" s="36">
        <f t="shared" si="0"/>
        <v>322.2</v>
      </c>
    </row>
    <row r="11" s="23" customFormat="1" customHeight="1" spans="1:11">
      <c r="A11" s="34" t="s">
        <v>17</v>
      </c>
      <c r="B11" s="35">
        <v>48</v>
      </c>
      <c r="C11" s="35">
        <v>50</v>
      </c>
      <c r="D11" s="36">
        <f t="shared" si="0"/>
        <v>343.68</v>
      </c>
    </row>
    <row r="12" s="23" customFormat="1" customHeight="1" spans="1:11">
      <c r="A12" s="34" t="s">
        <v>18</v>
      </c>
      <c r="B12" s="35">
        <v>89</v>
      </c>
      <c r="C12" s="35">
        <v>92</v>
      </c>
      <c r="D12" s="36">
        <f t="shared" si="0"/>
        <v>637.24</v>
      </c>
    </row>
    <row r="13" s="23" customFormat="1" customHeight="1" spans="1:11">
      <c r="A13" s="34" t="s">
        <v>19</v>
      </c>
      <c r="B13" s="35">
        <v>42</v>
      </c>
      <c r="C13" s="35">
        <v>44</v>
      </c>
      <c r="D13" s="36">
        <f t="shared" si="0"/>
        <v>300.72</v>
      </c>
    </row>
    <row r="14" s="23" customFormat="1" customHeight="1" spans="1:11">
      <c r="A14" s="34" t="s">
        <v>20</v>
      </c>
      <c r="B14" s="35">
        <v>58</v>
      </c>
      <c r="C14" s="35">
        <v>61</v>
      </c>
      <c r="D14" s="36">
        <f t="shared" si="0"/>
        <v>415.28</v>
      </c>
    </row>
    <row r="15" s="23" customFormat="1" customHeight="1" spans="1:11">
      <c r="A15" s="34" t="s">
        <v>21</v>
      </c>
      <c r="B15" s="35">
        <v>65</v>
      </c>
      <c r="C15" s="35">
        <v>67</v>
      </c>
      <c r="D15" s="36">
        <f t="shared" si="0"/>
        <v>465.4</v>
      </c>
    </row>
    <row r="16" s="23" customFormat="1" customHeight="1" spans="1:11">
      <c r="A16" s="34" t="s">
        <v>22</v>
      </c>
      <c r="B16" s="35">
        <v>65</v>
      </c>
      <c r="C16" s="35">
        <v>65</v>
      </c>
      <c r="D16" s="36">
        <f t="shared" si="0"/>
        <v>465.4</v>
      </c>
    </row>
    <row r="17" s="23" customFormat="1" customHeight="1" spans="1:7">
      <c r="A17" s="34" t="s">
        <v>23</v>
      </c>
      <c r="B17" s="35">
        <v>89</v>
      </c>
      <c r="C17" s="35">
        <v>89</v>
      </c>
      <c r="D17" s="36">
        <f t="shared" si="0"/>
        <v>637.24</v>
      </c>
    </row>
    <row r="18" s="23" customFormat="1" customHeight="1" spans="1:7">
      <c r="A18" s="34" t="s">
        <v>24</v>
      </c>
      <c r="B18" s="35">
        <v>84</v>
      </c>
      <c r="C18" s="35">
        <v>86</v>
      </c>
      <c r="D18" s="36">
        <f t="shared" si="0"/>
        <v>601.44</v>
      </c>
    </row>
    <row r="19" s="24" customFormat="1" customHeight="1" spans="1:7">
      <c r="A19" s="34" t="s">
        <v>25</v>
      </c>
      <c r="B19" s="35">
        <v>117</v>
      </c>
      <c r="C19" s="35">
        <v>119</v>
      </c>
      <c r="D19" s="36">
        <f t="shared" si="0"/>
        <v>837.72</v>
      </c>
      <c r="E19" s="23"/>
      <c r="G19" s="23"/>
    </row>
    <row r="20" s="23" customFormat="1" customHeight="1" spans="1:7">
      <c r="A20" s="38" t="s">
        <v>26</v>
      </c>
      <c r="B20" s="35">
        <f>SUM(B5:B19)</f>
        <v>1071</v>
      </c>
      <c r="C20" s="35">
        <f>SUM(C5:C19)</f>
        <v>1097</v>
      </c>
      <c r="D20" s="36">
        <f t="shared" si="0"/>
        <v>7668.36</v>
      </c>
    </row>
  </sheetData>
  <mergeCells count="3">
    <mergeCell ref="A2:D2"/>
    <mergeCell ref="B3:D3"/>
    <mergeCell ref="A3:A4"/>
  </mergeCells>
  <pageMargins left="0.708333333333333" right="0.708333333333333" top="0.984027777777778" bottom="0.590277777777778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abSelected="1" topLeftCell="E1" workbookViewId="0">
      <selection activeCell="N3" sqref="N3"/>
    </sheetView>
  </sheetViews>
  <sheetFormatPr defaultColWidth="9" defaultRowHeight="13.5"/>
  <cols>
    <col min="5" max="5" width="18.25" customWidth="1"/>
    <col min="8" max="8" width="27.125" customWidth="1"/>
    <col min="9" max="9" width="11.25" customWidth="1"/>
    <col min="10" max="10" width="9.5" customWidth="1"/>
    <col min="11" max="11" width="16" customWidth="1"/>
    <col min="12" max="12" width="22" customWidth="1"/>
    <col min="13" max="13" width="15.375" customWidth="1"/>
    <col min="14" max="14" width="20.75" customWidth="1"/>
    <col min="19" max="19" width="11" customWidth="1"/>
  </cols>
  <sheetData>
    <row r="1" spans="1:21">
      <c r="A1" s="4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0.5" customHeight="1" spans="1:21">
      <c r="A3" s="5" t="s">
        <v>53</v>
      </c>
      <c r="B3" s="6" t="s">
        <v>54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5" t="s">
        <v>60</v>
      </c>
      <c r="I3" s="5" t="s">
        <v>61</v>
      </c>
      <c r="J3" s="5" t="s">
        <v>62</v>
      </c>
      <c r="K3" s="6" t="s">
        <v>33</v>
      </c>
      <c r="L3" s="5" t="s">
        <v>63</v>
      </c>
      <c r="M3" s="5" t="s">
        <v>64</v>
      </c>
      <c r="N3" s="5" t="s">
        <v>65</v>
      </c>
      <c r="O3" s="5" t="s">
        <v>66</v>
      </c>
      <c r="P3" s="5" t="s">
        <v>67</v>
      </c>
      <c r="Q3" s="5" t="s">
        <v>68</v>
      </c>
      <c r="R3" s="5" t="s">
        <v>69</v>
      </c>
      <c r="S3" s="5" t="s">
        <v>70</v>
      </c>
      <c r="T3" s="5" t="s">
        <v>71</v>
      </c>
    </row>
    <row r="4" s="1" customFormat="1" ht="20.5" customHeight="1" spans="1:21">
      <c r="A4" s="7" t="s">
        <v>72</v>
      </c>
      <c r="B4" s="7" t="s">
        <v>73</v>
      </c>
      <c r="C4" s="7" t="s">
        <v>74</v>
      </c>
      <c r="D4" s="7" t="s">
        <v>75</v>
      </c>
      <c r="E4" s="7" t="s">
        <v>76</v>
      </c>
      <c r="F4" s="7" t="s">
        <v>77</v>
      </c>
      <c r="G4" s="7" t="s">
        <v>6</v>
      </c>
      <c r="H4" s="7" t="s">
        <v>78</v>
      </c>
      <c r="I4" s="8">
        <v>1</v>
      </c>
      <c r="J4" s="8">
        <v>1</v>
      </c>
      <c r="K4" s="9">
        <v>10187</v>
      </c>
      <c r="L4" s="7" t="s">
        <v>79</v>
      </c>
      <c r="M4" s="7" t="s">
        <v>80</v>
      </c>
      <c r="N4" s="7" t="s">
        <v>80</v>
      </c>
      <c r="O4" s="7" t="s">
        <v>81</v>
      </c>
      <c r="P4" s="7" t="s">
        <v>80</v>
      </c>
      <c r="Q4" s="7" t="s">
        <v>82</v>
      </c>
      <c r="R4" s="7" t="s">
        <v>83</v>
      </c>
      <c r="S4" s="7" t="s">
        <v>84</v>
      </c>
      <c r="T4" s="7" t="s">
        <v>85</v>
      </c>
      <c r="U4" s="1">
        <f>SUM(I4:K4)</f>
        <v>10189</v>
      </c>
    </row>
    <row r="5" s="1" customFormat="1" ht="20.5" customHeight="1" spans="1:21">
      <c r="A5" s="7" t="s">
        <v>86</v>
      </c>
      <c r="B5" s="7" t="s">
        <v>87</v>
      </c>
      <c r="C5" s="7" t="s">
        <v>88</v>
      </c>
      <c r="D5" s="7" t="s">
        <v>89</v>
      </c>
      <c r="E5" s="7" t="s">
        <v>90</v>
      </c>
      <c r="F5" s="7" t="s">
        <v>77</v>
      </c>
      <c r="G5" s="7" t="s">
        <v>6</v>
      </c>
      <c r="H5" s="7" t="s">
        <v>91</v>
      </c>
      <c r="I5" s="8">
        <v>1</v>
      </c>
      <c r="J5" s="8">
        <v>1</v>
      </c>
      <c r="K5" s="9">
        <v>11542</v>
      </c>
      <c r="L5" s="7" t="s">
        <v>92</v>
      </c>
      <c r="M5" s="7" t="s">
        <v>93</v>
      </c>
      <c r="N5" s="7" t="s">
        <v>80</v>
      </c>
      <c r="O5" s="7" t="s">
        <v>94</v>
      </c>
      <c r="P5" s="7" t="s">
        <v>80</v>
      </c>
      <c r="Q5" s="7" t="s">
        <v>82</v>
      </c>
      <c r="R5" s="7" t="s">
        <v>95</v>
      </c>
      <c r="S5" s="7" t="s">
        <v>96</v>
      </c>
      <c r="T5" s="7" t="s">
        <v>85</v>
      </c>
      <c r="U5" s="1">
        <f>SUM(I5:K5)</f>
        <v>11544</v>
      </c>
    </row>
    <row r="6" s="1" customFormat="1" ht="20.5" customHeight="1" spans="1:21">
      <c r="A6" s="7" t="s">
        <v>23</v>
      </c>
      <c r="B6" s="7" t="s">
        <v>97</v>
      </c>
      <c r="C6" s="7" t="s">
        <v>98</v>
      </c>
      <c r="D6" s="7" t="s">
        <v>99</v>
      </c>
      <c r="E6" s="7" t="s">
        <v>100</v>
      </c>
      <c r="F6" s="7" t="s">
        <v>77</v>
      </c>
      <c r="G6" s="7" t="s">
        <v>6</v>
      </c>
      <c r="H6" s="7" t="s">
        <v>101</v>
      </c>
      <c r="I6" s="8">
        <v>1</v>
      </c>
      <c r="J6" s="8">
        <v>1</v>
      </c>
      <c r="K6" s="9">
        <v>10844</v>
      </c>
      <c r="L6" s="7" t="s">
        <v>102</v>
      </c>
      <c r="M6" s="7" t="s">
        <v>103</v>
      </c>
      <c r="N6" s="7" t="s">
        <v>104</v>
      </c>
      <c r="O6" s="7" t="s">
        <v>94</v>
      </c>
      <c r="P6" s="7" t="s">
        <v>80</v>
      </c>
      <c r="Q6" s="7" t="s">
        <v>82</v>
      </c>
      <c r="R6" s="7" t="s">
        <v>95</v>
      </c>
      <c r="S6" s="7" t="s">
        <v>105</v>
      </c>
      <c r="T6" s="7" t="s">
        <v>85</v>
      </c>
      <c r="U6" s="1">
        <f>SUM(I6:K6)</f>
        <v>10846</v>
      </c>
    </row>
    <row r="7" spans="1:21">
      <c r="K7">
        <f>SUM(K4:K6)</f>
        <v>32573</v>
      </c>
    </row>
    <row r="9" s="2" customFormat="1" ht="20.5" customHeight="1" spans="1:21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="2" customFormat="1" ht="20.5" customHeight="1" spans="1:21">
      <c r="A10" s="4" t="s">
        <v>106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10"/>
      <c r="U10" s="10"/>
    </row>
    <row r="11" s="3" customFormat="1" ht="20.5" customHeight="1" spans="1:21">
      <c r="A11" s="12" t="s">
        <v>53</v>
      </c>
      <c r="B11" s="12" t="s">
        <v>54</v>
      </c>
      <c r="C11" s="12" t="s">
        <v>55</v>
      </c>
      <c r="D11" s="12" t="s">
        <v>56</v>
      </c>
      <c r="E11" s="12" t="s">
        <v>57</v>
      </c>
      <c r="F11" s="12" t="s">
        <v>58</v>
      </c>
      <c r="G11" s="12" t="s">
        <v>59</v>
      </c>
      <c r="H11" s="12"/>
      <c r="I11" s="12" t="s">
        <v>61</v>
      </c>
      <c r="J11" s="12" t="s">
        <v>62</v>
      </c>
      <c r="K11" s="6" t="s">
        <v>33</v>
      </c>
      <c r="L11" s="12" t="s">
        <v>63</v>
      </c>
      <c r="M11" s="12" t="s">
        <v>64</v>
      </c>
      <c r="N11" s="12" t="s">
        <v>65</v>
      </c>
      <c r="O11" s="12" t="s">
        <v>66</v>
      </c>
      <c r="P11" s="13" t="s">
        <v>69</v>
      </c>
      <c r="Q11" s="14" t="s">
        <v>107</v>
      </c>
      <c r="R11" s="14" t="s">
        <v>108</v>
      </c>
      <c r="S11" s="14" t="s">
        <v>109</v>
      </c>
      <c r="T11" s="14" t="s">
        <v>110</v>
      </c>
      <c r="U11" s="14" t="s">
        <v>110</v>
      </c>
    </row>
    <row r="12" s="3" customFormat="1" ht="20.5" customHeight="1" spans="1:21">
      <c r="A12" s="15" t="s">
        <v>15</v>
      </c>
      <c r="B12" s="15" t="s">
        <v>73</v>
      </c>
      <c r="C12" s="15" t="s">
        <v>111</v>
      </c>
      <c r="D12" s="15" t="s">
        <v>112</v>
      </c>
      <c r="E12" s="15" t="s">
        <v>113</v>
      </c>
      <c r="F12" s="15" t="s">
        <v>77</v>
      </c>
      <c r="G12" s="15" t="s">
        <v>7</v>
      </c>
      <c r="H12" s="16"/>
      <c r="I12" s="16">
        <v>1</v>
      </c>
      <c r="J12" s="16">
        <v>1</v>
      </c>
      <c r="K12" s="17">
        <v>9703</v>
      </c>
      <c r="L12" s="15" t="s">
        <v>114</v>
      </c>
      <c r="M12" s="18" t="s">
        <v>115</v>
      </c>
      <c r="N12" s="15" t="s">
        <v>116</v>
      </c>
      <c r="O12" s="18">
        <v>202312</v>
      </c>
      <c r="P12" s="19" t="s">
        <v>95</v>
      </c>
      <c r="Q12" s="20" t="s">
        <v>117</v>
      </c>
      <c r="R12" s="84" t="s">
        <v>118</v>
      </c>
      <c r="S12" s="84" t="s">
        <v>119</v>
      </c>
      <c r="T12" s="20" t="s">
        <v>115</v>
      </c>
      <c r="U12" s="20" t="s">
        <v>115</v>
      </c>
    </row>
  </sheetData>
  <mergeCells count="2">
    <mergeCell ref="A10:S10"/>
    <mergeCell ref="A1:T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2026-04-02T00:13:57Z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56FFA99619A548D2B2748B54FD91023F_12</vt:lpwstr>
  </property>
  <property fmtid="{D5CDD505-2E9C-101B-9397-08002B2CF9AE}" pid="4" name="CalculationRule">
    <vt:i4>0</vt:i4>
  </property>
</Properties>
</file>