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评分表" sheetId="1" r:id="rId1"/>
    <sheet name="统计数据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<sst xmlns="http://schemas.openxmlformats.org/spreadsheetml/2006/main" count="61" uniqueCount="47">
  <si>
    <t>附件1</t>
  </si>
  <si>
    <t>柳林县银行业金融机构支持地方经济考核评价表</t>
  </si>
  <si>
    <t>单位：亿元，个</t>
  </si>
  <si>
    <t>时间：2024年2月28日</t>
  </si>
  <si>
    <t>考核项目</t>
  </si>
  <si>
    <t>总分</t>
  </si>
  <si>
    <t>增量(40分)</t>
  </si>
  <si>
    <t>扩面(20分)</t>
  </si>
  <si>
    <t>提质(35分)</t>
  </si>
  <si>
    <t>降本
(5分)</t>
  </si>
  <si>
    <t>落实工作
部署情况(小额信贷)
(5分)</t>
  </si>
  <si>
    <t>贷款增量
(30分)</t>
  </si>
  <si>
    <t>贷款增速
(5分)</t>
  </si>
  <si>
    <t>存贷比
(5分)</t>
  </si>
  <si>
    <t>企业
贷款
首贷户
(5分)</t>
  </si>
  <si>
    <t>企业
贷款
获得率
(5分)</t>
  </si>
  <si>
    <t>政银企
签约
项目
履约率
(10分)</t>
  </si>
  <si>
    <t>信用
贷款
户数
(5分)</t>
  </si>
  <si>
    <t>信用
贷款
金额
(5分)</t>
  </si>
  <si>
    <t>小微企
业贷款
(10分)</t>
  </si>
  <si>
    <t>省市县
重点
项目
贷款
(15分)</t>
  </si>
  <si>
    <t>工商银行</t>
  </si>
  <si>
    <t>农业银行</t>
  </si>
  <si>
    <t>中国银行</t>
  </si>
  <si>
    <t>建设银行</t>
  </si>
  <si>
    <t>邮政储蓄</t>
  </si>
  <si>
    <t>农商行</t>
  </si>
  <si>
    <t>村镇银行</t>
  </si>
  <si>
    <t>民生银行</t>
  </si>
  <si>
    <t>晋商银行</t>
  </si>
  <si>
    <t>中信银行</t>
  </si>
  <si>
    <r>
      <rPr>
        <b/>
        <vertAlign val="subscript"/>
        <sz val="26"/>
        <color theme="1"/>
        <rFont val="仿宋"/>
        <charset val="134"/>
      </rPr>
      <t>银行</t>
    </r>
    <r>
      <rPr>
        <b/>
        <vertAlign val="superscript"/>
        <sz val="26"/>
        <color theme="1"/>
        <rFont val="仿宋"/>
        <charset val="134"/>
      </rPr>
      <t>项目</t>
    </r>
  </si>
  <si>
    <t>贷款
增量</t>
  </si>
  <si>
    <t>贷款增速
（贷款增量
/2022年末
贷款余额）</t>
  </si>
  <si>
    <t>2023年存贷比（贷/存）</t>
  </si>
  <si>
    <t>2023年
企业
首贷户</t>
  </si>
  <si>
    <t>2023年
企业贷款
获得率
（发放贷款客户数
/当年申请
贷款客户
*100%）</t>
  </si>
  <si>
    <t>政银企签约项目履约率</t>
  </si>
  <si>
    <t>2023年
发放
信用贷款</t>
  </si>
  <si>
    <t>2023年发放小微企业贷款</t>
  </si>
  <si>
    <t>2023年省市县重点项目贷款</t>
  </si>
  <si>
    <t>2023年
利率降幅</t>
  </si>
  <si>
    <t>银企招商落地</t>
  </si>
  <si>
    <t>户
数</t>
  </si>
  <si>
    <t>金
额</t>
  </si>
  <si>
    <t>邮政储蓄银行</t>
  </si>
  <si>
    <t>合计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</si>
</sst>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_ "/>
    <numFmt numFmtId="178" formatCode="0.00_ "/>
    <numFmt numFmtId="179" formatCode="0.0_ "/>
    <numFmt numFmtId="180" formatCode="0.0_);[Red]\(0.0\)"/>
  </numFmts>
  <fonts count="3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2"/>
      <color theme="1"/>
      <name val="仿宋"/>
      <charset val="134"/>
    </font>
    <font>
      <b/>
      <vertAlign val="subscript"/>
      <sz val="26"/>
      <color theme="1"/>
      <name val="仿宋"/>
      <charset val="134"/>
    </font>
    <font>
      <b/>
      <sz val="14"/>
      <color theme="1"/>
      <name val="仿宋"/>
      <charset val="134"/>
    </font>
    <font>
      <b/>
      <sz val="26"/>
      <color theme="1"/>
      <name val="仿宋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楷体_GB2312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1"/>
      <color theme="1"/>
      <name val="仿宋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vertAlign val="superscript"/>
      <sz val="26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33">
    <border>
      <left/>
      <right/>
      <top/>
      <bottom/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/>
      <top style="medium">
        <color auto="1"/>
      </top>
      <bottom/>
      <diagonal style="thin">
        <color auto="1"/>
      </diagonal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/>
      <top/>
      <bottom/>
      <diagonal style="thin">
        <color auto="1"/>
      </diagonal>
    </border>
    <border diagonalDown="1">
      <left style="medium">
        <color auto="1"/>
      </left>
      <right/>
      <top/>
      <bottom style="medium">
        <color auto="1"/>
      </bottom>
      <diagonal style="thin">
        <color auto="1"/>
      </diagonal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2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27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17" borderId="30" applyNumberFormat="0" applyAlignment="0" applyProtection="0">
      <alignment vertical="center"/>
    </xf>
    <xf numFmtId="0" fontId="29" fillId="17" borderId="25" applyNumberFormat="0" applyAlignment="0" applyProtection="0">
      <alignment vertical="center"/>
    </xf>
    <xf numFmtId="0" fontId="30" fillId="25" borderId="31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Fill="1" applyAlignment="1">
      <alignment horizontal="center" vertical="center" wrapText="1"/>
    </xf>
    <xf numFmtId="10" fontId="3" fillId="0" borderId="0" xfId="11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5" fillId="0" borderId="2" xfId="11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0" fontId="5" fillId="0" borderId="5" xfId="11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78" fontId="0" fillId="0" borderId="5" xfId="0" applyNumberFormat="1" applyFill="1" applyBorder="1" applyAlignment="1">
      <alignment horizontal="center" vertical="center"/>
    </xf>
    <xf numFmtId="10" fontId="0" fillId="0" borderId="5" xfId="11" applyNumberFormat="1" applyFill="1" applyBorder="1" applyAlignment="1">
      <alignment horizontal="center" vertical="center"/>
    </xf>
    <xf numFmtId="177" fontId="0" fillId="0" borderId="5" xfId="0" applyNumberFormat="1" applyFill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8" fontId="0" fillId="0" borderId="9" xfId="0" applyNumberFormat="1" applyFill="1" applyBorder="1" applyAlignment="1">
      <alignment horizontal="center" vertical="center"/>
    </xf>
    <xf numFmtId="10" fontId="0" fillId="0" borderId="9" xfId="11" applyNumberFormat="1" applyFill="1" applyBorder="1" applyAlignment="1">
      <alignment horizontal="center" vertical="center"/>
    </xf>
    <xf numFmtId="176" fontId="0" fillId="0" borderId="9" xfId="0" applyNumberForma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0" fontId="0" fillId="0" borderId="5" xfId="11" applyNumberForma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179" fontId="11" fillId="0" borderId="16" xfId="0" applyNumberFormat="1" applyFont="1" applyBorder="1" applyAlignment="1">
      <alignment horizontal="center" vertical="center"/>
    </xf>
    <xf numFmtId="179" fontId="11" fillId="0" borderId="6" xfId="0" applyNumberFormat="1" applyFont="1" applyBorder="1" applyAlignment="1">
      <alignment horizontal="center" vertical="center"/>
    </xf>
    <xf numFmtId="180" fontId="11" fillId="0" borderId="6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180" fontId="11" fillId="0" borderId="7" xfId="0" applyNumberFormat="1" applyFont="1" applyBorder="1" applyAlignment="1">
      <alignment horizontal="center" vertical="center"/>
    </xf>
    <xf numFmtId="180" fontId="11" fillId="0" borderId="5" xfId="0" applyNumberFormat="1" applyFont="1" applyBorder="1" applyAlignment="1">
      <alignment horizontal="center" vertical="center"/>
    </xf>
    <xf numFmtId="180" fontId="11" fillId="0" borderId="5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180" fontId="11" fillId="0" borderId="8" xfId="0" applyNumberFormat="1" applyFont="1" applyBorder="1" applyAlignment="1">
      <alignment horizontal="center" vertical="center"/>
    </xf>
    <xf numFmtId="180" fontId="11" fillId="0" borderId="9" xfId="0" applyNumberFormat="1" applyFont="1" applyBorder="1" applyAlignment="1">
      <alignment horizontal="center" vertical="center"/>
    </xf>
    <xf numFmtId="180" fontId="11" fillId="0" borderId="9" xfId="0" applyNumberFormat="1" applyFont="1" applyBorder="1" applyAlignment="1">
      <alignment horizontal="center" vertical="center" wrapText="1"/>
    </xf>
    <xf numFmtId="180" fontId="12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180" fontId="11" fillId="0" borderId="6" xfId="0" applyNumberFormat="1" applyFont="1" applyBorder="1" applyAlignment="1">
      <alignment horizontal="center" vertical="center"/>
    </xf>
    <xf numFmtId="180" fontId="11" fillId="0" borderId="24" xfId="0" applyNumberFormat="1" applyFont="1" applyBorder="1" applyAlignment="1">
      <alignment horizontal="center" vertical="center"/>
    </xf>
    <xf numFmtId="180" fontId="11" fillId="0" borderId="21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179" fontId="11" fillId="0" borderId="9" xfId="0" applyNumberFormat="1" applyFont="1" applyBorder="1" applyAlignment="1">
      <alignment horizontal="center" vertical="center"/>
    </xf>
    <xf numFmtId="180" fontId="11" fillId="0" borderId="2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635</xdr:colOff>
      <xdr:row>5</xdr:row>
      <xdr:rowOff>461010</xdr:rowOff>
    </xdr:from>
    <xdr:ext cx="488950" cy="290830"/>
    <xdr:sp>
      <xdr:nvSpPr>
        <xdr:cNvPr id="2" name="矩形 1"/>
        <xdr:cNvSpPr/>
      </xdr:nvSpPr>
      <xdr:spPr>
        <a:xfrm>
          <a:off x="635" y="2089785"/>
          <a:ext cx="488950" cy="290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ctr" anchorCtr="0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2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仿宋" panose="02010609060101010101" charset="-122"/>
              <a:ea typeface="仿宋" panose="02010609060101010101" charset="-122"/>
            </a:rPr>
            <a:t>单位</a:t>
          </a:r>
          <a:endParaRPr lang="zh-CN" altLang="en-US" sz="1200" b="1"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仿宋" panose="02010609060101010101" charset="-122"/>
            <a:ea typeface="仿宋" panose="02010609060101010101" charset="-122"/>
          </a:endParaRPr>
        </a:p>
      </xdr:txBody>
    </xdr:sp>
    <xdr:clientData/>
  </xdr:oneCellAnchor>
  <xdr:oneCellAnchor>
    <xdr:from>
      <xdr:col>0</xdr:col>
      <xdr:colOff>226695</xdr:colOff>
      <xdr:row>3</xdr:row>
      <xdr:rowOff>152400</xdr:rowOff>
    </xdr:from>
    <xdr:ext cx="488950" cy="308610"/>
    <xdr:sp>
      <xdr:nvSpPr>
        <xdr:cNvPr id="3" name="矩形 2"/>
        <xdr:cNvSpPr/>
      </xdr:nvSpPr>
      <xdr:spPr>
        <a:xfrm>
          <a:off x="226695" y="1371600"/>
          <a:ext cx="488950" cy="308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ctr" anchorCtr="0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200" b="1"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仿宋" panose="02010609060101010101" charset="-122"/>
              <a:ea typeface="仿宋" panose="02010609060101010101" charset="-122"/>
            </a:rPr>
            <a:t>项目</a:t>
          </a:r>
          <a:endParaRPr lang="zh-CN" altLang="en-US" sz="1200" b="1"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仿宋" panose="02010609060101010101" charset="-122"/>
            <a:ea typeface="仿宋" panose="02010609060101010101" charset="-12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M8" sqref="M8"/>
    </sheetView>
  </sheetViews>
  <sheetFormatPr defaultColWidth="9" defaultRowHeight="13.5"/>
  <cols>
    <col min="1" max="1" width="8.625" customWidth="1"/>
    <col min="2" max="2" width="7.98333333333333" customWidth="1"/>
    <col min="3" max="4" width="7.46666666666667" customWidth="1"/>
    <col min="5" max="11" width="8.625" customWidth="1"/>
    <col min="12" max="12" width="7.75" customWidth="1"/>
    <col min="13" max="13" width="8.625" customWidth="1"/>
    <col min="14" max="14" width="6.625" customWidth="1"/>
  </cols>
  <sheetData>
    <row r="1" ht="29" customHeight="1" spans="1:14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ht="37" customHeight="1" spans="1:14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ht="30" customHeight="1" spans="1:14">
      <c r="A3" s="40" t="s">
        <v>2</v>
      </c>
      <c r="B3" s="40"/>
      <c r="C3" s="40"/>
      <c r="D3" s="40"/>
      <c r="E3" s="41"/>
      <c r="F3" s="41"/>
      <c r="G3" s="41"/>
      <c r="H3" s="41"/>
      <c r="I3" s="41"/>
      <c r="J3" s="41"/>
      <c r="K3" s="41"/>
      <c r="L3" s="64" t="s">
        <v>3</v>
      </c>
      <c r="M3" s="64"/>
      <c r="N3" s="64"/>
    </row>
    <row r="4" ht="18.75" spans="1:14">
      <c r="A4" s="42"/>
      <c r="B4" s="43" t="s">
        <v>4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65" t="s">
        <v>5</v>
      </c>
    </row>
    <row r="5" spans="1:14">
      <c r="A5" s="45"/>
      <c r="B5" s="46" t="s">
        <v>6</v>
      </c>
      <c r="C5" s="47"/>
      <c r="D5" s="47"/>
      <c r="E5" s="47" t="s">
        <v>7</v>
      </c>
      <c r="F5" s="47"/>
      <c r="G5" s="47"/>
      <c r="H5" s="47" t="s">
        <v>8</v>
      </c>
      <c r="I5" s="47"/>
      <c r="J5" s="47"/>
      <c r="K5" s="47"/>
      <c r="L5" s="66" t="s">
        <v>9</v>
      </c>
      <c r="M5" s="67" t="s">
        <v>10</v>
      </c>
      <c r="N5" s="68"/>
    </row>
    <row r="6" ht="68.25" spans="1:14">
      <c r="A6" s="48"/>
      <c r="B6" s="49" t="s">
        <v>11</v>
      </c>
      <c r="C6" s="50" t="s">
        <v>12</v>
      </c>
      <c r="D6" s="50" t="s">
        <v>13</v>
      </c>
      <c r="E6" s="50" t="s">
        <v>14</v>
      </c>
      <c r="F6" s="50" t="s">
        <v>15</v>
      </c>
      <c r="G6" s="50" t="s">
        <v>16</v>
      </c>
      <c r="H6" s="50" t="s">
        <v>17</v>
      </c>
      <c r="I6" s="50" t="s">
        <v>18</v>
      </c>
      <c r="J6" s="50" t="s">
        <v>19</v>
      </c>
      <c r="K6" s="50" t="s">
        <v>20</v>
      </c>
      <c r="L6" s="50"/>
      <c r="M6" s="69"/>
      <c r="N6" s="70"/>
    </row>
    <row r="7" ht="27" customHeight="1" spans="1:14">
      <c r="A7" s="51" t="s">
        <v>21</v>
      </c>
      <c r="B7" s="52">
        <v>-0.3</v>
      </c>
      <c r="C7" s="53">
        <v>-0.0618311288880332</v>
      </c>
      <c r="D7" s="54">
        <v>4.55848906059977</v>
      </c>
      <c r="E7" s="54">
        <v>0.537634408602151</v>
      </c>
      <c r="F7" s="54">
        <v>1.96969696969697</v>
      </c>
      <c r="G7" s="54">
        <v>1</v>
      </c>
      <c r="H7" s="54">
        <v>0.0602960507515574</v>
      </c>
      <c r="I7" s="54">
        <v>0.106775309859304</v>
      </c>
      <c r="J7" s="54">
        <v>7.73148148148148</v>
      </c>
      <c r="K7" s="54">
        <v>0.159574468085106</v>
      </c>
      <c r="L7" s="71">
        <v>0.606060606060606</v>
      </c>
      <c r="M7" s="54">
        <v>0</v>
      </c>
      <c r="N7" s="72">
        <v>16.4</v>
      </c>
    </row>
    <row r="8" ht="27" customHeight="1" spans="1:14">
      <c r="A8" s="55" t="s">
        <v>22</v>
      </c>
      <c r="B8" s="56">
        <v>10.5</v>
      </c>
      <c r="C8" s="57">
        <v>3.37617053476605</v>
      </c>
      <c r="D8" s="58">
        <v>1.21142166769718</v>
      </c>
      <c r="E8" s="58">
        <v>1.34408602150538</v>
      </c>
      <c r="F8" s="58">
        <v>3.33333333333333</v>
      </c>
      <c r="G8" s="58">
        <v>4.28571428571429</v>
      </c>
      <c r="H8" s="58">
        <v>1.09161570554952</v>
      </c>
      <c r="I8" s="58">
        <v>1.53909053388084</v>
      </c>
      <c r="J8" s="58">
        <v>2.03703703703704</v>
      </c>
      <c r="K8" s="58">
        <v>0.159574468085106</v>
      </c>
      <c r="L8" s="57">
        <v>0.946969696969697</v>
      </c>
      <c r="M8" s="57">
        <v>0</v>
      </c>
      <c r="N8" s="73">
        <v>29.7</v>
      </c>
    </row>
    <row r="9" ht="27" customHeight="1" spans="1:14">
      <c r="A9" s="55" t="s">
        <v>23</v>
      </c>
      <c r="B9" s="56">
        <v>4.5</v>
      </c>
      <c r="C9" s="57">
        <v>2.25407035414939</v>
      </c>
      <c r="D9" s="58">
        <v>1.68608423389464</v>
      </c>
      <c r="E9" s="58">
        <v>0.4</v>
      </c>
      <c r="F9" s="58">
        <v>5</v>
      </c>
      <c r="G9" s="58">
        <v>8.57142857142857</v>
      </c>
      <c r="H9" s="58">
        <v>0</v>
      </c>
      <c r="I9" s="58">
        <v>0.41924590822142</v>
      </c>
      <c r="J9" s="58">
        <v>0.648148148148148</v>
      </c>
      <c r="K9" s="58">
        <v>0.478723404255319</v>
      </c>
      <c r="L9" s="57">
        <v>1.32575757575758</v>
      </c>
      <c r="M9" s="57">
        <v>0</v>
      </c>
      <c r="N9" s="73">
        <v>25.3</v>
      </c>
    </row>
    <row r="10" ht="27" customHeight="1" spans="1:14">
      <c r="A10" s="55" t="s">
        <v>24</v>
      </c>
      <c r="B10" s="56">
        <v>0.5</v>
      </c>
      <c r="C10" s="57">
        <v>0.447614663342665</v>
      </c>
      <c r="D10" s="58">
        <v>0.110096726803965</v>
      </c>
      <c r="E10" s="58">
        <v>4.8</v>
      </c>
      <c r="F10" s="58">
        <v>3.83333333333334</v>
      </c>
      <c r="G10" s="58">
        <v>10</v>
      </c>
      <c r="H10" s="58">
        <v>0.164599645653541</v>
      </c>
      <c r="I10" s="58">
        <v>0.570767115006196</v>
      </c>
      <c r="J10" s="58">
        <v>5.32407407407407</v>
      </c>
      <c r="K10" s="58">
        <v>0</v>
      </c>
      <c r="L10" s="57">
        <v>1.70454545454545</v>
      </c>
      <c r="M10" s="57">
        <v>0</v>
      </c>
      <c r="N10" s="73">
        <v>27.4</v>
      </c>
    </row>
    <row r="11" ht="27" customHeight="1" spans="1:14">
      <c r="A11" s="55" t="s">
        <v>25</v>
      </c>
      <c r="B11" s="56">
        <v>0.2</v>
      </c>
      <c r="C11" s="57">
        <v>0.660520275966891</v>
      </c>
      <c r="D11" s="58">
        <v>0.70701001735917</v>
      </c>
      <c r="E11" s="58">
        <v>0.10752688172043</v>
      </c>
      <c r="F11" s="58">
        <v>4.375</v>
      </c>
      <c r="G11" s="58">
        <v>10</v>
      </c>
      <c r="H11" s="58">
        <v>0.547522432416986</v>
      </c>
      <c r="I11" s="58">
        <v>0.234176807044325</v>
      </c>
      <c r="J11" s="58">
        <v>0.648148148148148</v>
      </c>
      <c r="K11" s="58">
        <v>0</v>
      </c>
      <c r="L11" s="74">
        <v>-0.6</v>
      </c>
      <c r="M11" s="57">
        <v>0</v>
      </c>
      <c r="N11" s="73">
        <v>16.8</v>
      </c>
    </row>
    <row r="12" ht="27" customHeight="1" spans="1:14">
      <c r="A12" s="55" t="s">
        <v>26</v>
      </c>
      <c r="B12" s="56">
        <v>13.3</v>
      </c>
      <c r="C12" s="57">
        <v>0.39239198005626</v>
      </c>
      <c r="D12" s="58">
        <v>2.69346204270533</v>
      </c>
      <c r="E12" s="58">
        <v>5</v>
      </c>
      <c r="F12" s="58">
        <v>5</v>
      </c>
      <c r="G12" s="58">
        <v>10</v>
      </c>
      <c r="H12" s="58">
        <v>5</v>
      </c>
      <c r="I12" s="58">
        <v>5</v>
      </c>
      <c r="J12" s="58">
        <v>10</v>
      </c>
      <c r="K12" s="58">
        <v>10</v>
      </c>
      <c r="L12" s="57">
        <v>2.42424242424242</v>
      </c>
      <c r="M12" s="57">
        <v>5</v>
      </c>
      <c r="N12" s="73">
        <v>73.8</v>
      </c>
    </row>
    <row r="13" ht="27" customHeight="1" spans="1:14">
      <c r="A13" s="55" t="s">
        <v>27</v>
      </c>
      <c r="B13" s="56">
        <v>0.2</v>
      </c>
      <c r="C13" s="57">
        <v>0.0925908278101517</v>
      </c>
      <c r="D13" s="58">
        <v>1.65963170247095</v>
      </c>
      <c r="E13" s="58">
        <v>0.268817204301075</v>
      </c>
      <c r="F13" s="58">
        <v>7.3684210526316</v>
      </c>
      <c r="G13" s="58">
        <v>10</v>
      </c>
      <c r="H13" s="58">
        <v>0.0560096016459965</v>
      </c>
      <c r="I13" s="58">
        <v>0.0892887527528512</v>
      </c>
      <c r="J13" s="58">
        <v>1.2962962962963</v>
      </c>
      <c r="K13" s="58">
        <v>0</v>
      </c>
      <c r="L13" s="57">
        <v>1.21212121212121</v>
      </c>
      <c r="M13" s="57">
        <v>5</v>
      </c>
      <c r="N13" s="73">
        <v>27.4</v>
      </c>
    </row>
    <row r="14" ht="27" customHeight="1" spans="1:14">
      <c r="A14" s="55" t="s">
        <v>28</v>
      </c>
      <c r="B14" s="56">
        <v>0.2</v>
      </c>
      <c r="C14" s="57">
        <v>1.43791801977256</v>
      </c>
      <c r="D14" s="58">
        <v>0.0629718609517235</v>
      </c>
      <c r="E14" s="58">
        <v>0.483870967741935</v>
      </c>
      <c r="F14" s="58">
        <v>2.25</v>
      </c>
      <c r="G14" s="58">
        <v>10</v>
      </c>
      <c r="H14" s="58">
        <v>0</v>
      </c>
      <c r="I14" s="58">
        <v>0</v>
      </c>
      <c r="J14" s="58">
        <v>0.416666666666667</v>
      </c>
      <c r="K14" s="58">
        <v>0</v>
      </c>
      <c r="L14" s="57">
        <v>5</v>
      </c>
      <c r="M14" s="57">
        <v>0</v>
      </c>
      <c r="N14" s="73">
        <v>19.9</v>
      </c>
    </row>
    <row r="15" ht="27" customHeight="1" spans="1:14">
      <c r="A15" s="55" t="s">
        <v>29</v>
      </c>
      <c r="B15" s="56">
        <v>14.8</v>
      </c>
      <c r="C15" s="57">
        <v>2.58061068695541</v>
      </c>
      <c r="D15" s="58">
        <v>5</v>
      </c>
      <c r="E15" s="58">
        <v>0</v>
      </c>
      <c r="F15" s="58">
        <v>5</v>
      </c>
      <c r="G15" s="58">
        <v>10</v>
      </c>
      <c r="H15" s="58">
        <v>0.054009258730068</v>
      </c>
      <c r="I15" s="58">
        <v>0.410722114235497</v>
      </c>
      <c r="J15" s="58">
        <v>0.694444444444444</v>
      </c>
      <c r="K15" s="58">
        <v>0</v>
      </c>
      <c r="L15" s="57">
        <v>1.89393939393939</v>
      </c>
      <c r="M15" s="57">
        <v>0</v>
      </c>
      <c r="N15" s="73">
        <v>40.4</v>
      </c>
    </row>
    <row r="16" ht="27" customHeight="1" spans="1:14">
      <c r="A16" s="59" t="s">
        <v>30</v>
      </c>
      <c r="B16" s="60">
        <v>2.1</v>
      </c>
      <c r="C16" s="61">
        <v>5</v>
      </c>
      <c r="D16" s="62">
        <v>0.379885649324032</v>
      </c>
      <c r="E16" s="62">
        <v>0</v>
      </c>
      <c r="F16" s="62">
        <v>2.5</v>
      </c>
      <c r="G16" s="62">
        <v>3.33333333333333</v>
      </c>
      <c r="H16" s="62">
        <v>0.234325884437332</v>
      </c>
      <c r="I16" s="62">
        <v>0.522080147470751</v>
      </c>
      <c r="J16" s="62">
        <v>0</v>
      </c>
      <c r="K16" s="62">
        <v>0</v>
      </c>
      <c r="L16" s="75">
        <v>-0.113636363636364</v>
      </c>
      <c r="M16" s="61">
        <v>0</v>
      </c>
      <c r="N16" s="76">
        <v>13.9</v>
      </c>
    </row>
    <row r="19" spans="2:2">
      <c r="B19" s="63"/>
    </row>
  </sheetData>
  <sortState ref="A6:O15">
    <sortCondition ref="N6:N15" descending="1"/>
  </sortState>
  <mergeCells count="12">
    <mergeCell ref="A1:N1"/>
    <mergeCell ref="A2:N2"/>
    <mergeCell ref="A3:D3"/>
    <mergeCell ref="L3:N3"/>
    <mergeCell ref="B4:M4"/>
    <mergeCell ref="B5:D5"/>
    <mergeCell ref="E5:G5"/>
    <mergeCell ref="H5:K5"/>
    <mergeCell ref="A4:A6"/>
    <mergeCell ref="L5:L6"/>
    <mergeCell ref="M5:M6"/>
    <mergeCell ref="N4:N6"/>
  </mergeCells>
  <pageMargins left="1.41666666666667" right="1.41666666666667" top="1.02361111111111" bottom="1.02361111111111" header="0.5" footer="0.5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zoomScale="85" zoomScaleNormal="85" workbookViewId="0">
      <selection activeCell="A5" sqref="A5"/>
    </sheetView>
  </sheetViews>
  <sheetFormatPr defaultColWidth="9" defaultRowHeight="13.5"/>
  <cols>
    <col min="1" max="1" width="17.6" customWidth="1"/>
    <col min="2" max="2" width="11.725" customWidth="1"/>
    <col min="3" max="3" width="9.68333333333333" customWidth="1"/>
    <col min="4" max="4" width="8.36666666666667" customWidth="1"/>
    <col min="5" max="5" width="8.53333333333333" style="2" customWidth="1"/>
    <col min="6" max="6" width="13.4083333333333" customWidth="1"/>
    <col min="7" max="7" width="8.36666666666667" customWidth="1"/>
    <col min="8" max="8" width="10.5916666666667" style="3" customWidth="1"/>
    <col min="9" max="9" width="11.725" customWidth="1"/>
    <col min="10" max="10" width="8.53333333333333" style="3" customWidth="1"/>
    <col min="11" max="11" width="7.53333333333333" style="3" customWidth="1"/>
    <col min="12" max="12" width="8.36666666666667" style="2" customWidth="1"/>
    <col min="13" max="13" width="7.53333333333333" style="3" customWidth="1"/>
  </cols>
  <sheetData>
    <row r="1" spans="1:1">
      <c r="A1" s="4" t="s">
        <v>0</v>
      </c>
    </row>
    <row r="2" s="1" customFormat="1" ht="27.75" spans="1:13">
      <c r="A2" s="4"/>
      <c r="B2" s="5"/>
      <c r="C2" s="6"/>
      <c r="D2" s="5"/>
      <c r="E2" s="7"/>
      <c r="F2" s="5"/>
      <c r="G2" s="5"/>
      <c r="H2" s="8"/>
      <c r="I2" s="33"/>
      <c r="J2" s="8"/>
      <c r="K2" s="8"/>
      <c r="L2" s="7"/>
      <c r="M2" s="8"/>
    </row>
    <row r="3" ht="75" customHeight="1" spans="1:13">
      <c r="A3" s="9" t="s">
        <v>31</v>
      </c>
      <c r="B3" s="10" t="s">
        <v>32</v>
      </c>
      <c r="C3" s="11" t="s">
        <v>33</v>
      </c>
      <c r="D3" s="10" t="s">
        <v>34</v>
      </c>
      <c r="E3" s="12" t="s">
        <v>35</v>
      </c>
      <c r="F3" s="10" t="s">
        <v>36</v>
      </c>
      <c r="G3" s="13" t="s">
        <v>37</v>
      </c>
      <c r="H3" s="14" t="s">
        <v>38</v>
      </c>
      <c r="I3" s="34"/>
      <c r="J3" s="14" t="s">
        <v>39</v>
      </c>
      <c r="K3" s="14" t="s">
        <v>40</v>
      </c>
      <c r="L3" s="12" t="s">
        <v>41</v>
      </c>
      <c r="M3" s="14" t="s">
        <v>42</v>
      </c>
    </row>
    <row r="4" ht="75" customHeight="1" spans="1:13">
      <c r="A4" s="15"/>
      <c r="B4" s="16"/>
      <c r="C4" s="17"/>
      <c r="D4" s="18"/>
      <c r="E4" s="19" t="s">
        <v>43</v>
      </c>
      <c r="F4" s="18"/>
      <c r="G4" s="20"/>
      <c r="H4" s="21" t="s">
        <v>43</v>
      </c>
      <c r="I4" s="18" t="s">
        <v>44</v>
      </c>
      <c r="J4" s="21" t="s">
        <v>43</v>
      </c>
      <c r="K4" s="21" t="s">
        <v>43</v>
      </c>
      <c r="L4" s="19"/>
      <c r="M4" s="21" t="s">
        <v>43</v>
      </c>
    </row>
    <row r="5" ht="25" customHeight="1" spans="1:13">
      <c r="A5" s="22" t="s">
        <v>21</v>
      </c>
      <c r="B5" s="23">
        <f>(451.100000000002/2)*(评分表!B7/0.1)</f>
        <v>-676.650000000003</v>
      </c>
      <c r="C5" s="24">
        <v>-0.0147113272458386</v>
      </c>
      <c r="D5" s="23">
        <v>0.92</v>
      </c>
      <c r="E5" s="25">
        <v>10</v>
      </c>
      <c r="F5" s="26">
        <v>0.393939393939394</v>
      </c>
      <c r="G5" s="26">
        <v>0.1</v>
      </c>
      <c r="H5" s="27">
        <v>211</v>
      </c>
      <c r="I5" s="26">
        <v>2987</v>
      </c>
      <c r="J5" s="27">
        <v>167</v>
      </c>
      <c r="K5" s="27">
        <v>1</v>
      </c>
      <c r="L5" s="35">
        <v>0.0016</v>
      </c>
      <c r="M5" s="27">
        <v>1</v>
      </c>
    </row>
    <row r="6" ht="25" customHeight="1" spans="1:13">
      <c r="A6" s="28" t="s">
        <v>22</v>
      </c>
      <c r="B6" s="23">
        <f>(451.100000000002/2)*(评分表!B8/0.1)</f>
        <v>23682.7500000001</v>
      </c>
      <c r="C6" s="24">
        <v>0.4998</v>
      </c>
      <c r="D6" s="23">
        <v>0.24</v>
      </c>
      <c r="E6" s="25">
        <v>26</v>
      </c>
      <c r="F6" s="26">
        <v>0.666666666666667</v>
      </c>
      <c r="G6" s="26">
        <v>0.428571428571429</v>
      </c>
      <c r="H6" s="27">
        <v>3820</v>
      </c>
      <c r="I6" s="26">
        <v>43055.4913</v>
      </c>
      <c r="J6" s="27">
        <v>44</v>
      </c>
      <c r="K6" s="27">
        <v>1</v>
      </c>
      <c r="L6" s="35">
        <v>0.0025</v>
      </c>
      <c r="M6" s="27">
        <v>3</v>
      </c>
    </row>
    <row r="7" ht="25" customHeight="1" spans="1:13">
      <c r="A7" s="22" t="s">
        <v>23</v>
      </c>
      <c r="B7" s="23">
        <f>(451.100000000002/2)*(评分表!B9/0.1)</f>
        <v>10149.75</v>
      </c>
      <c r="C7" s="24">
        <v>0.3381</v>
      </c>
      <c r="D7" s="23">
        <v>0.34</v>
      </c>
      <c r="E7" s="25">
        <v>8</v>
      </c>
      <c r="F7" s="26">
        <v>1</v>
      </c>
      <c r="G7" s="26">
        <v>0.857142857142857</v>
      </c>
      <c r="H7" s="27">
        <v>35</v>
      </c>
      <c r="I7" s="26">
        <v>11728.25</v>
      </c>
      <c r="J7" s="27">
        <v>14</v>
      </c>
      <c r="K7" s="27">
        <v>3</v>
      </c>
      <c r="L7" s="35">
        <v>0.0035</v>
      </c>
      <c r="M7" s="27">
        <v>6</v>
      </c>
    </row>
    <row r="8" ht="25" customHeight="1" spans="1:13">
      <c r="A8" s="22" t="s">
        <v>24</v>
      </c>
      <c r="B8" s="23">
        <f>(451.100000000002/2)*(评分表!B10/0.1)</f>
        <v>1127.75</v>
      </c>
      <c r="C8" s="24">
        <v>0.0588</v>
      </c>
      <c r="D8" s="23">
        <v>0.0227215305363334</v>
      </c>
      <c r="E8" s="25">
        <v>96</v>
      </c>
      <c r="F8" s="26">
        <v>0.766666666666667</v>
      </c>
      <c r="G8" s="26">
        <v>1</v>
      </c>
      <c r="H8" s="27">
        <v>576</v>
      </c>
      <c r="I8" s="26">
        <v>15967</v>
      </c>
      <c r="J8" s="27">
        <v>115</v>
      </c>
      <c r="K8" s="27">
        <v>0</v>
      </c>
      <c r="L8" s="35">
        <v>0.0045</v>
      </c>
      <c r="M8" s="27">
        <v>4</v>
      </c>
    </row>
    <row r="9" ht="25" customHeight="1" spans="1:13">
      <c r="A9" s="22" t="s">
        <v>45</v>
      </c>
      <c r="B9" s="23">
        <f>(451.100000000002/2)*(评分表!B11/0.1344433)</f>
        <v>335.531781799466</v>
      </c>
      <c r="C9" s="24">
        <v>0.1029</v>
      </c>
      <c r="D9" s="23">
        <v>0.14</v>
      </c>
      <c r="E9" s="25">
        <v>2</v>
      </c>
      <c r="F9" s="26">
        <v>0.875</v>
      </c>
      <c r="G9" s="26">
        <v>1</v>
      </c>
      <c r="H9" s="27">
        <v>1916</v>
      </c>
      <c r="I9" s="26">
        <v>6551.01</v>
      </c>
      <c r="J9" s="27">
        <v>14</v>
      </c>
      <c r="K9" s="27">
        <v>0</v>
      </c>
      <c r="L9" s="35">
        <v>-0.0015</v>
      </c>
      <c r="M9" s="27">
        <v>2</v>
      </c>
    </row>
    <row r="10" ht="25" customHeight="1" spans="1:13">
      <c r="A10" s="28" t="s">
        <v>26</v>
      </c>
      <c r="B10" s="23">
        <f>(451.100000000002/2)*(评分表!B12/0.1)</f>
        <v>29998.1500000001</v>
      </c>
      <c r="C10" s="24">
        <v>0.0606</v>
      </c>
      <c r="D10" s="23">
        <v>0.54</v>
      </c>
      <c r="E10" s="25">
        <v>10</v>
      </c>
      <c r="F10" s="26">
        <v>1</v>
      </c>
      <c r="G10" s="26">
        <v>1</v>
      </c>
      <c r="H10" s="27">
        <v>17497</v>
      </c>
      <c r="I10" s="26">
        <v>139873.16</v>
      </c>
      <c r="J10" s="27">
        <v>216</v>
      </c>
      <c r="K10" s="27">
        <v>49</v>
      </c>
      <c r="L10" s="35">
        <v>0.0064</v>
      </c>
      <c r="M10" s="27">
        <v>16</v>
      </c>
    </row>
    <row r="11" ht="25" customHeight="1" spans="1:13">
      <c r="A11" s="22" t="s">
        <v>27</v>
      </c>
      <c r="B11" s="23">
        <f>(451.100000000002/2)*(评分表!B13/0.111121)</f>
        <v>405.953870105562</v>
      </c>
      <c r="C11" s="24">
        <v>0.0178</v>
      </c>
      <c r="D11" s="23">
        <v>0.35</v>
      </c>
      <c r="E11" s="25">
        <v>6</v>
      </c>
      <c r="F11" s="26">
        <v>1.47368421052632</v>
      </c>
      <c r="G11" s="26">
        <v>1</v>
      </c>
      <c r="H11" s="27">
        <v>196</v>
      </c>
      <c r="I11" s="26">
        <v>2497.82</v>
      </c>
      <c r="J11" s="27">
        <v>28</v>
      </c>
      <c r="K11" s="27">
        <v>0</v>
      </c>
      <c r="L11" s="35">
        <v>0.00319999999999999</v>
      </c>
      <c r="M11" s="27">
        <v>8</v>
      </c>
    </row>
    <row r="12" ht="25" customHeight="1" spans="1:13">
      <c r="A12" s="22" t="s">
        <v>28</v>
      </c>
      <c r="B12" s="23">
        <f>(451.100000000002/2)*(评分表!B14/0.09963)</f>
        <v>452.775268493428</v>
      </c>
      <c r="C12" s="24">
        <v>0.2089</v>
      </c>
      <c r="D12" s="23">
        <v>0.03</v>
      </c>
      <c r="E12" s="25">
        <v>9</v>
      </c>
      <c r="F12" s="26">
        <v>0.45</v>
      </c>
      <c r="G12" s="26">
        <v>1</v>
      </c>
      <c r="H12" s="27">
        <v>2</v>
      </c>
      <c r="I12" s="26">
        <v>134</v>
      </c>
      <c r="J12" s="27">
        <v>9</v>
      </c>
      <c r="K12" s="27">
        <v>0</v>
      </c>
      <c r="L12" s="35">
        <v>0.0132</v>
      </c>
      <c r="M12" s="27">
        <v>2</v>
      </c>
    </row>
    <row r="13" ht="25" customHeight="1" spans="1:13">
      <c r="A13" s="22" t="s">
        <v>29</v>
      </c>
      <c r="B13" s="23">
        <f>(451.100000000002/2)*(评分表!B15/0.1)</f>
        <v>33381.4000000001</v>
      </c>
      <c r="C13" s="24">
        <v>0.3822</v>
      </c>
      <c r="D13" s="23">
        <v>1.03</v>
      </c>
      <c r="E13" s="25">
        <v>0</v>
      </c>
      <c r="F13" s="26">
        <v>1</v>
      </c>
      <c r="G13" s="26">
        <v>1</v>
      </c>
      <c r="H13" s="27">
        <v>189</v>
      </c>
      <c r="I13" s="26">
        <v>11489.8</v>
      </c>
      <c r="J13" s="27">
        <v>15</v>
      </c>
      <c r="K13" s="27">
        <v>0</v>
      </c>
      <c r="L13" s="35">
        <v>0.005</v>
      </c>
      <c r="M13" s="27">
        <v>7</v>
      </c>
    </row>
    <row r="14" ht="25" customHeight="1" spans="1:13">
      <c r="A14" s="22" t="s">
        <v>30</v>
      </c>
      <c r="B14" s="23">
        <f>(451.100000000002/2)*(评分表!B16/0.1)</f>
        <v>4736.55000000002</v>
      </c>
      <c r="C14" s="24">
        <v>0.735</v>
      </c>
      <c r="D14" s="23">
        <v>0.08</v>
      </c>
      <c r="E14" s="25">
        <v>0</v>
      </c>
      <c r="F14" s="26">
        <v>0.5</v>
      </c>
      <c r="G14" s="26">
        <v>0.333333333333333</v>
      </c>
      <c r="H14" s="27">
        <v>820</v>
      </c>
      <c r="I14" s="26">
        <v>14605</v>
      </c>
      <c r="J14" s="27">
        <v>1</v>
      </c>
      <c r="K14" s="27">
        <v>0</v>
      </c>
      <c r="L14" s="35">
        <v>-0.000300000000000002</v>
      </c>
      <c r="M14" s="27">
        <v>1</v>
      </c>
    </row>
    <row r="15" ht="25" customHeight="1" spans="1:13">
      <c r="A15" s="29" t="s">
        <v>46</v>
      </c>
      <c r="B15" s="30">
        <f>SUM(B5:B14)</f>
        <v>103593.960920399</v>
      </c>
      <c r="C15" s="31">
        <f>AVERAGE(C5:C14)</f>
        <v>0.238938867275416</v>
      </c>
      <c r="D15" s="30">
        <f t="shared" ref="C15:M15" si="0">SUM(D5:D14)</f>
        <v>3.69272153053633</v>
      </c>
      <c r="E15" s="32">
        <f t="shared" si="0"/>
        <v>167</v>
      </c>
      <c r="F15" s="30">
        <f t="shared" si="0"/>
        <v>8.12595693779905</v>
      </c>
      <c r="G15" s="30">
        <f t="shared" si="0"/>
        <v>7.71904761904762</v>
      </c>
      <c r="H15" s="32">
        <f t="shared" si="0"/>
        <v>25262</v>
      </c>
      <c r="I15" s="30">
        <f t="shared" si="0"/>
        <v>248888.5313</v>
      </c>
      <c r="J15" s="32">
        <f t="shared" si="0"/>
        <v>623</v>
      </c>
      <c r="K15" s="32">
        <f t="shared" si="0"/>
        <v>54</v>
      </c>
      <c r="L15" s="31">
        <f>AVERAGE(L5:L14)</f>
        <v>0.00381</v>
      </c>
      <c r="M15" s="32">
        <f t="shared" si="0"/>
        <v>50</v>
      </c>
    </row>
  </sheetData>
  <mergeCells count="9">
    <mergeCell ref="H3:I3"/>
    <mergeCell ref="A1:A2"/>
    <mergeCell ref="A3:A4"/>
    <mergeCell ref="B3:B4"/>
    <mergeCell ref="C3:C4"/>
    <mergeCell ref="D3:D4"/>
    <mergeCell ref="F3:F4"/>
    <mergeCell ref="G3:G4"/>
    <mergeCell ref="L3:L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3" sqref="F3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评分表</vt:lpstr>
      <vt:lpstr>统计数据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王建国</dc:creator>
  <cp:lastModifiedBy>Administrator</cp:lastModifiedBy>
  <dcterms:created xsi:type="dcterms:W3CDTF">2023-05-12T11:15:00Z</dcterms:created>
  <dcterms:modified xsi:type="dcterms:W3CDTF">2024-03-28T02:44:56Z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521452F6D5BC47DDB03AB010946CABD5</vt:lpwstr>
  </property>
</Properties>
</file>